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W100811\Desktop\Postępowania\2025\10_Wykonywanie usług w zakresie przeglądów, konserwacji dmuchaw powietrza\02.DOKUMENTACJA.KUPCA\01.SIWZ\"/>
    </mc:Choice>
  </mc:AlternateContent>
  <xr:revisionPtr revIDLastSave="0" documentId="13_ncr:1_{F203ED53-8C16-4281-B5C9-8D2A13C14644}" xr6:coauthVersionLast="47" xr6:coauthVersionMax="47" xr10:uidLastSave="{00000000-0000-0000-0000-000000000000}"/>
  <workbookProtection workbookAlgorithmName="SHA-512" workbookHashValue="yuFdzeHwhi/nxQJwOCNSqtu/7sAIyoNjFF1TOhGSdrU1ZBUN/wR+fqr1dJ87eL6NDFQtbnFdGgE1dtBQ+RVtIw==" workbookSaltValue="qLo9FHjRsnNuiSr7qO5/fg==" workbookSpinCount="100000" lockStructure="1"/>
  <bookViews>
    <workbookView xWindow="-108" yWindow="-108" windowWidth="23256" windowHeight="12576" xr2:uid="{00000000-000D-0000-FFFF-FFFF00000000}"/>
  </bookViews>
  <sheets>
    <sheet name="symulacja koszt 3 lata" sheetId="4" r:id="rId1"/>
    <sheet name="Cennik cześci i materiałów" sheetId="5" r:id="rId2"/>
  </sheets>
  <definedNames>
    <definedName name="_xlnm.Print_Area" localSheetId="1">'Cennik cześci i materiałów'!$A$1:$E$142</definedName>
    <definedName name="_xlnm.Print_Area" localSheetId="0">'symulacja koszt 3 lata'!$A$1:$I$38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0" i="5" l="1"/>
  <c r="E121" i="5"/>
  <c r="E122" i="5"/>
  <c r="E123" i="5"/>
  <c r="E124" i="5"/>
  <c r="E125" i="5"/>
  <c r="E126" i="5"/>
  <c r="E127" i="5"/>
  <c r="E128" i="5"/>
  <c r="E129" i="5"/>
  <c r="E130" i="5"/>
  <c r="E131" i="5"/>
  <c r="E119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03" i="5"/>
  <c r="E88" i="5"/>
  <c r="E89" i="5"/>
  <c r="E90" i="5"/>
  <c r="E91" i="5"/>
  <c r="E92" i="5"/>
  <c r="E93" i="5"/>
  <c r="E94" i="5"/>
  <c r="E95" i="5"/>
  <c r="E96" i="5"/>
  <c r="E97" i="5"/>
  <c r="E98" i="5"/>
  <c r="E99" i="5"/>
  <c r="E87" i="5"/>
  <c r="E72" i="5"/>
  <c r="E73" i="5"/>
  <c r="E74" i="5"/>
  <c r="E75" i="5"/>
  <c r="E76" i="5"/>
  <c r="E77" i="5"/>
  <c r="E78" i="5"/>
  <c r="E79" i="5"/>
  <c r="E80" i="5"/>
  <c r="E81" i="5"/>
  <c r="E82" i="5"/>
  <c r="E83" i="5"/>
  <c r="E71" i="5"/>
  <c r="E56" i="5"/>
  <c r="E57" i="5"/>
  <c r="E58" i="5"/>
  <c r="E59" i="5"/>
  <c r="E60" i="5"/>
  <c r="E61" i="5"/>
  <c r="E62" i="5"/>
  <c r="E63" i="5"/>
  <c r="E64" i="5"/>
  <c r="E65" i="5"/>
  <c r="E66" i="5"/>
  <c r="E67" i="5"/>
  <c r="E55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37" i="5"/>
  <c r="E22" i="5"/>
  <c r="E23" i="5"/>
  <c r="E24" i="5"/>
  <c r="E25" i="5"/>
  <c r="E26" i="5"/>
  <c r="E27" i="5"/>
  <c r="E28" i="5"/>
  <c r="E29" i="5"/>
  <c r="E30" i="5"/>
  <c r="E31" i="5"/>
  <c r="E32" i="5"/>
  <c r="E33" i="5"/>
  <c r="E21" i="5"/>
  <c r="E6" i="5"/>
  <c r="E7" i="5"/>
  <c r="E8" i="5"/>
  <c r="E9" i="5"/>
  <c r="E10" i="5"/>
  <c r="E11" i="5"/>
  <c r="E12" i="5"/>
  <c r="E13" i="5"/>
  <c r="E14" i="5"/>
  <c r="E15" i="5"/>
  <c r="E16" i="5"/>
  <c r="E17" i="5"/>
  <c r="E5" i="5"/>
  <c r="F18" i="4"/>
  <c r="F17" i="4"/>
  <c r="E12" i="4"/>
  <c r="E11" i="4"/>
  <c r="E133" i="5" l="1"/>
  <c r="B13" i="4" s="1"/>
  <c r="F21" i="4" s="1"/>
  <c r="G3" i="4" l="1"/>
  <c r="F19" i="4"/>
  <c r="F20" i="4" s="1"/>
  <c r="F23" i="4"/>
  <c r="B19" i="4" s="1"/>
  <c r="E3" i="4"/>
  <c r="E4" i="4"/>
  <c r="E5" i="4"/>
  <c r="E6" i="4"/>
  <c r="E7" i="4"/>
  <c r="E8" i="4"/>
  <c r="E9" i="4"/>
  <c r="E10" i="4"/>
  <c r="G10" i="4"/>
  <c r="G9" i="4"/>
  <c r="G8" i="4"/>
  <c r="G7" i="4"/>
  <c r="G6" i="4"/>
  <c r="G5" i="4"/>
  <c r="G4" i="4"/>
  <c r="F10" i="4"/>
  <c r="F9" i="4"/>
  <c r="F8" i="4"/>
  <c r="F7" i="4"/>
  <c r="F6" i="4"/>
  <c r="F5" i="4"/>
  <c r="F4" i="4"/>
  <c r="F3" i="4"/>
  <c r="H3" i="4" l="1"/>
  <c r="H7" i="4"/>
  <c r="H4" i="4"/>
  <c r="H5" i="4"/>
  <c r="H10" i="4"/>
  <c r="H6" i="4"/>
  <c r="F22" i="4"/>
  <c r="B18" i="4" s="1"/>
  <c r="H8" i="4"/>
  <c r="H9" i="4"/>
  <c r="B21" i="4" l="1"/>
  <c r="B17" i="4" l="1"/>
  <c r="B20" i="4" s="1"/>
  <c r="B15" i="4" s="1"/>
</calcChain>
</file>

<file path=xl/sharedStrings.xml><?xml version="1.0" encoding="utf-8"?>
<sst xmlns="http://schemas.openxmlformats.org/spreadsheetml/2006/main" count="254" uniqueCount="94">
  <si>
    <t>Przeglądy co</t>
  </si>
  <si>
    <t>4000h</t>
  </si>
  <si>
    <t>ilość przeglądów w roku</t>
  </si>
  <si>
    <t>Średnia ilość roboczogodzin na jedną naprawę</t>
  </si>
  <si>
    <t xml:space="preserve">Koszty zakupu części </t>
  </si>
  <si>
    <t>Szacowane koszty poniesione na przełomie 3 lat</t>
  </si>
  <si>
    <t>Przeglądy</t>
  </si>
  <si>
    <t>Ilość rbg</t>
  </si>
  <si>
    <t xml:space="preserve">Naprawy </t>
  </si>
  <si>
    <t xml:space="preserve">Łącznie </t>
  </si>
  <si>
    <t>Szacowany koszt napraw dmuchaw powietrza w okresie 1 roku</t>
  </si>
  <si>
    <t>Cena roboczogodziny zryczałtowanej zł</t>
  </si>
  <si>
    <t>Koszty robocizny dla napraw</t>
  </si>
  <si>
    <t xml:space="preserve">Szacowany koszt części zamiennych do 1 przeglądu </t>
  </si>
  <si>
    <t xml:space="preserve">Szacowany koszt części zamiennych do przeglądów dla danego typu urządzenia w okresie 1 roku  </t>
  </si>
  <si>
    <t>Szacowany koszt przeglądów dla danego typu urządzenia w okresie 1 roku</t>
  </si>
  <si>
    <t>Szacowny koszt przeglądów w okresie 1 roku</t>
  </si>
  <si>
    <t>Średnio oszacowane koszty materiałów dla napraw</t>
  </si>
  <si>
    <t>Średnio oszacowane koszty napraw - materiały + robocizna</t>
  </si>
  <si>
    <t>Ilość posiadanych urządzeń danego typu</t>
  </si>
  <si>
    <r>
      <t>szacowana ilość napraw w okresie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1 roku</t>
    </r>
  </si>
  <si>
    <t>Szacowany  koszt przeglądów dla 1 urządzenia w roku</t>
  </si>
  <si>
    <t>Szacowana ilość dojazdów w okresie 1 roku</t>
  </si>
  <si>
    <t>Dojazdy</t>
  </si>
  <si>
    <t xml:space="preserve">Cena za 1 dojazd w obie strony </t>
  </si>
  <si>
    <t>Koszty dojazdu w obie strony</t>
  </si>
  <si>
    <t>FORMULARZ OFERTOWY
dla zadania pn. Wykonywanie usług w zakresie przeglądów, konserwacji, napraw i remontów doprężających dmuchaw powietrza</t>
  </si>
  <si>
    <t>Pełny przegląd i konserwacja K101R</t>
  </si>
  <si>
    <t>Pełny przegląd i konserwacja K121R</t>
  </si>
  <si>
    <t>Pełny przegląd i konserwacja K121R SEM.60</t>
  </si>
  <si>
    <t>Pełny przegląd i konserwacja K140R</t>
  </si>
  <si>
    <t>Pełny przegląd i konserwacja K140R SEM.75</t>
  </si>
  <si>
    <t>Pełny przegląd i konserwacja K150R</t>
  </si>
  <si>
    <t>Pełny przegląd i konserwacja K170R</t>
  </si>
  <si>
    <t>Pełny przegląd i konserwacja ES126/4C</t>
  </si>
  <si>
    <t>Przedmiot zamówienia</t>
  </si>
  <si>
    <t>Zryczałtowana stawka roboczogodziny</t>
  </si>
  <si>
    <t>Dojazd w obie strony za każdy przyjazd</t>
  </si>
  <si>
    <t>Proponowana cena</t>
  </si>
  <si>
    <r>
      <t xml:space="preserve">Symulacyjna wartość umowy w okresie 3 lat
</t>
    </r>
    <r>
      <rPr>
        <b/>
        <sz val="12"/>
        <color rgb="FFFF0000"/>
        <rFont val="Calibri"/>
        <family val="2"/>
        <charset val="238"/>
        <scheme val="minor"/>
      </rPr>
      <t>(wartość do wpisania w SAP ARIBA)</t>
    </r>
  </si>
  <si>
    <t>............................................</t>
  </si>
  <si>
    <t>..........................................................................</t>
  </si>
  <si>
    <t>miejscowość i data</t>
  </si>
  <si>
    <t>podpis i pieczęć osób uprawnionych</t>
  </si>
  <si>
    <t>do reprezentowania Wykonawcy</t>
  </si>
  <si>
    <t>Wartości przedstawione powyżej są orientacyjne i służą jedynie do porównania ofert oraz do określenia rankingu Wykonawcy w postępowaniu.
Wykonawca nie może sobie rościć żadnych praw z tym związanych w przypadku braku realizacji na tym poziomie.</t>
  </si>
  <si>
    <r>
      <t xml:space="preserve">Szacunkowy koszt materiałów dla napraw w okresie 3 lat
</t>
    </r>
    <r>
      <rPr>
        <sz val="11"/>
        <color rgb="FFFF0000"/>
        <rFont val="Calibri"/>
        <family val="2"/>
        <charset val="238"/>
        <scheme val="minor"/>
      </rPr>
      <t>(pole wynikowe z wypełnionego arkusza pn. Cennik cześci i materiałów)</t>
    </r>
  </si>
  <si>
    <r>
      <t>TYP AGREGATU:</t>
    </r>
    <r>
      <rPr>
        <b/>
        <sz val="11"/>
        <color theme="1"/>
        <rFont val="Calibri"/>
        <family val="2"/>
        <charset val="238"/>
        <scheme val="minor"/>
      </rPr>
      <t xml:space="preserve">   K101R</t>
    </r>
  </si>
  <si>
    <t>Nr części</t>
  </si>
  <si>
    <t>Nazwa części</t>
  </si>
  <si>
    <t>Ilość wymieniana w czasie remontu</t>
  </si>
  <si>
    <t>Cena netto za sztukę</t>
  </si>
  <si>
    <t>[PLN]</t>
  </si>
  <si>
    <t>Komora uszczelniająca</t>
  </si>
  <si>
    <t>23A</t>
  </si>
  <si>
    <t>Tarcza smarowania rozbryzgowego</t>
  </si>
  <si>
    <t>23B</t>
  </si>
  <si>
    <t>23C</t>
  </si>
  <si>
    <t>Tuleja uszczelnienia labiryntowego LC</t>
  </si>
  <si>
    <t>25B</t>
  </si>
  <si>
    <t>Tuleja uszczelnienia labiryntowego LI</t>
  </si>
  <si>
    <t>Nakrętka blokująca koła zębatego</t>
  </si>
  <si>
    <t>27A</t>
  </si>
  <si>
    <t>Pierścienie uszczelnienia labiryntowego</t>
  </si>
  <si>
    <t>Uszczelka miski olejowej</t>
  </si>
  <si>
    <t>Wkład filtra powietrza G4 z rzepem</t>
  </si>
  <si>
    <t>Tuleja żeliwna do regeneracji gniazda łożyskowego</t>
  </si>
  <si>
    <t>Zawór bezpieczeństwa DN 200</t>
  </si>
  <si>
    <r>
      <t>TYP AGREGATU:</t>
    </r>
    <r>
      <rPr>
        <b/>
        <sz val="11"/>
        <color theme="1"/>
        <rFont val="Calibri"/>
        <family val="2"/>
        <charset val="238"/>
        <scheme val="minor"/>
      </rPr>
      <t xml:space="preserve"> K121R</t>
    </r>
  </si>
  <si>
    <t>Wkład filtra powietrza z rzepem G4</t>
  </si>
  <si>
    <t>Podkładka dociskowa łożyska</t>
  </si>
  <si>
    <t>Odrzutnik oleju uszczelniacza labiryntowego</t>
  </si>
  <si>
    <t>Tuleja zewnętrzna uszczelnienia labiryntowego</t>
  </si>
  <si>
    <t>Pierścień uszczelnienia labiryntowego</t>
  </si>
  <si>
    <t>Oprawa łożyska</t>
  </si>
  <si>
    <t>Rozrzutnik oleju koła zębatego</t>
  </si>
  <si>
    <t>Rozrzutnik oleju strony napędowej</t>
  </si>
  <si>
    <t>Nakrętka blokująca koło zębate</t>
  </si>
  <si>
    <r>
      <t>TYP AGREGATU</t>
    </r>
    <r>
      <rPr>
        <b/>
        <sz val="11"/>
        <color theme="1"/>
        <rFont val="Calibri"/>
        <family val="2"/>
        <charset val="238"/>
        <scheme val="minor"/>
      </rPr>
      <t>: K121R. SEM60</t>
    </r>
  </si>
  <si>
    <t>Docisk łożyska strony przekładni zębatej</t>
  </si>
  <si>
    <t>Tuleja ochronna wału</t>
  </si>
  <si>
    <t>Oprawa łożyska strony przekładni zębatej</t>
  </si>
  <si>
    <t>Nakrętka łożyskowa</t>
  </si>
  <si>
    <t>Szacunkowa wartość w okresie 3 lat</t>
  </si>
  <si>
    <t>Tuleja wewnętrzna uszczelnienia labiryntowego strony przeciw napędowej</t>
  </si>
  <si>
    <t>Odrzutnik oleju uszczelniacza labiryntowego strony napędowej, wału napędowego</t>
  </si>
  <si>
    <t>Odrzutnik oleju uszczelniacza labiryntowego strony napędowej, wału pośredniego</t>
  </si>
  <si>
    <r>
      <t xml:space="preserve">TYP AGREGATU: </t>
    </r>
    <r>
      <rPr>
        <b/>
        <sz val="11"/>
        <color theme="1"/>
        <rFont val="Calibri"/>
        <family val="2"/>
        <charset val="238"/>
        <scheme val="minor"/>
      </rPr>
      <t>K140R. SEM75</t>
    </r>
  </si>
  <si>
    <r>
      <t xml:space="preserve"> TYP AGREGATU: </t>
    </r>
    <r>
      <rPr>
        <b/>
        <sz val="11"/>
        <color theme="1"/>
        <rFont val="Calibri"/>
        <family val="2"/>
        <charset val="238"/>
        <scheme val="minor"/>
      </rPr>
      <t xml:space="preserve">K140R </t>
    </r>
    <r>
      <rPr>
        <sz val="11"/>
        <color theme="1"/>
        <rFont val="Calibri"/>
        <family val="2"/>
        <charset val="238"/>
        <scheme val="minor"/>
      </rPr>
      <t xml:space="preserve">     </t>
    </r>
  </si>
  <si>
    <r>
      <t xml:space="preserve">TYP AGREGATU: </t>
    </r>
    <r>
      <rPr>
        <b/>
        <sz val="11"/>
        <color theme="1"/>
        <rFont val="Calibri"/>
        <family val="2"/>
        <charset val="238"/>
        <scheme val="minor"/>
      </rPr>
      <t>K150R</t>
    </r>
  </si>
  <si>
    <r>
      <t xml:space="preserve">TYP AGREGATU: </t>
    </r>
    <r>
      <rPr>
        <b/>
        <sz val="11"/>
        <color theme="1"/>
        <rFont val="Calibri"/>
        <family val="2"/>
        <charset val="238"/>
        <scheme val="minor"/>
      </rPr>
      <t>K170R</t>
    </r>
  </si>
  <si>
    <r>
      <t xml:space="preserve">TYP AGREGATU: </t>
    </r>
    <r>
      <rPr>
        <b/>
        <sz val="11"/>
        <color theme="1"/>
        <rFont val="Calibri"/>
        <family val="2"/>
        <charset val="238"/>
        <scheme val="minor"/>
      </rPr>
      <t>ES126/4C</t>
    </r>
  </si>
  <si>
    <t>Symulacyjna wartość części do napraw w okresie 3 lat</t>
  </si>
  <si>
    <t>Cennik części zamiennych i materiałów
dla zadania pn. Wykonywanie usług w zakresie przeglądów, konserwacji, napraw i remontów doprężających dmuchaw powietrza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</si>
</sst>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#,##0.00\ [$PLN]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Open Sans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4DFEC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81">
    <xf numFmtId="0" fontId="0" fillId="0" borderId="0" xfId="0"/>
    <xf numFmtId="44" fontId="0" fillId="0" borderId="0" xfId="0" applyNumberFormat="1"/>
    <xf numFmtId="44" fontId="5" fillId="0" borderId="0" xfId="0" applyNumberFormat="1" applyFont="1"/>
    <xf numFmtId="0" fontId="0" fillId="0" borderId="4" xfId="0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0" fontId="0" fillId="0" borderId="4" xfId="0" applyBorder="1"/>
    <xf numFmtId="164" fontId="0" fillId="0" borderId="6" xfId="0" applyNumberFormat="1" applyBorder="1"/>
    <xf numFmtId="0" fontId="3" fillId="0" borderId="8" xfId="0" applyFont="1" applyBorder="1"/>
    <xf numFmtId="44" fontId="0" fillId="5" borderId="5" xfId="1" applyFont="1" applyFill="1" applyBorder="1"/>
    <xf numFmtId="44" fontId="0" fillId="0" borderId="5" xfId="0" applyNumberFormat="1" applyBorder="1"/>
    <xf numFmtId="9" fontId="0" fillId="0" borderId="5" xfId="0" applyNumberFormat="1" applyBorder="1"/>
    <xf numFmtId="0" fontId="0" fillId="0" borderId="5" xfId="0" applyBorder="1"/>
    <xf numFmtId="44" fontId="3" fillId="4" borderId="7" xfId="0" applyNumberFormat="1" applyFont="1" applyFill="1" applyBorder="1"/>
    <xf numFmtId="164" fontId="0" fillId="0" borderId="9" xfId="0" applyNumberFormat="1" applyBorder="1" applyAlignment="1">
      <alignment horizontal="center"/>
    </xf>
    <xf numFmtId="1" fontId="4" fillId="9" borderId="5" xfId="3" applyNumberFormat="1" applyFont="1" applyFill="1" applyBorder="1"/>
    <xf numFmtId="165" fontId="3" fillId="0" borderId="7" xfId="0" applyNumberFormat="1" applyFont="1" applyBorder="1"/>
    <xf numFmtId="0" fontId="0" fillId="9" borderId="0" xfId="0" applyFill="1"/>
    <xf numFmtId="0" fontId="4" fillId="9" borderId="0" xfId="3" applyFont="1" applyFill="1"/>
    <xf numFmtId="9" fontId="0" fillId="9" borderId="0" xfId="0" applyNumberFormat="1" applyFill="1"/>
    <xf numFmtId="0" fontId="0" fillId="9" borderId="0" xfId="0" applyFill="1" applyAlignment="1">
      <alignment horizontal="right"/>
    </xf>
    <xf numFmtId="0" fontId="0" fillId="9" borderId="6" xfId="0" applyFill="1" applyBorder="1" applyAlignment="1">
      <alignment horizontal="center"/>
    </xf>
    <xf numFmtId="0" fontId="3" fillId="8" borderId="5" xfId="0" applyFont="1" applyFill="1" applyBorder="1" applyAlignment="1">
      <alignment horizontal="center" vertical="center" wrapText="1"/>
    </xf>
    <xf numFmtId="44" fontId="0" fillId="4" borderId="5" xfId="0" applyNumberFormat="1" applyFill="1" applyBorder="1"/>
    <xf numFmtId="44" fontId="6" fillId="4" borderId="5" xfId="2" applyNumberFormat="1" applyFont="1" applyFill="1" applyBorder="1"/>
    <xf numFmtId="0" fontId="0" fillId="4" borderId="5" xfId="0" applyFill="1" applyBorder="1"/>
    <xf numFmtId="0" fontId="3" fillId="7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166" fontId="8" fillId="10" borderId="5" xfId="0" applyNumberFormat="1" applyFont="1" applyFill="1" applyBorder="1" applyAlignment="1">
      <alignment vertical="center"/>
    </xf>
    <xf numFmtId="166" fontId="0" fillId="5" borderId="5" xfId="1" applyNumberFormat="1" applyFont="1" applyFill="1" applyBorder="1" applyAlignment="1" applyProtection="1">
      <alignment horizontal="right"/>
      <protection locked="0"/>
    </xf>
    <xf numFmtId="166" fontId="0" fillId="5" borderId="5" xfId="0" applyNumberForma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8" fillId="10" borderId="5" xfId="0" applyFont="1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/>
    </xf>
    <xf numFmtId="0" fontId="3" fillId="7" borderId="10" xfId="0" applyFont="1" applyFill="1" applyBorder="1" applyAlignment="1">
      <alignment horizontal="left" vertical="center"/>
    </xf>
    <xf numFmtId="0" fontId="3" fillId="7" borderId="1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4" borderId="0" xfId="0" applyFill="1" applyBorder="1"/>
    <xf numFmtId="0" fontId="0" fillId="0" borderId="5" xfId="0" applyBorder="1" applyAlignment="1">
      <alignment wrapText="1"/>
    </xf>
    <xf numFmtId="0" fontId="0" fillId="0" borderId="0" xfId="0" applyAlignment="1">
      <alignment horizontal="left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10" borderId="18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166" fontId="0" fillId="0" borderId="6" xfId="0" applyNumberFormat="1" applyBorder="1"/>
    <xf numFmtId="166" fontId="0" fillId="0" borderId="7" xfId="0" applyNumberFormat="1" applyBorder="1"/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vertical="center"/>
    </xf>
    <xf numFmtId="166" fontId="0" fillId="0" borderId="9" xfId="0" applyNumberFormat="1" applyBorder="1"/>
    <xf numFmtId="0" fontId="0" fillId="0" borderId="5" xfId="0" applyBorder="1" applyAlignment="1">
      <alignment vertical="center" wrapText="1"/>
    </xf>
    <xf numFmtId="0" fontId="0" fillId="10" borderId="23" xfId="0" applyFill="1" applyBorder="1" applyAlignment="1">
      <alignment horizontal="center" vertical="center"/>
    </xf>
    <xf numFmtId="0" fontId="0" fillId="10" borderId="23" xfId="0" applyFill="1" applyBorder="1" applyAlignment="1">
      <alignment horizontal="center"/>
    </xf>
    <xf numFmtId="0" fontId="0" fillId="10" borderId="4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8" fillId="10" borderId="19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8" fillId="10" borderId="14" xfId="0" applyFont="1" applyFill="1" applyBorder="1" applyAlignment="1">
      <alignment horizontal="center" vertical="center"/>
    </xf>
    <xf numFmtId="166" fontId="8" fillId="10" borderId="14" xfId="0" applyNumberFormat="1" applyFont="1" applyFill="1" applyBorder="1" applyAlignment="1">
      <alignment horizontal="right" vertical="center"/>
    </xf>
    <xf numFmtId="0" fontId="3" fillId="11" borderId="19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/>
    </xf>
    <xf numFmtId="0" fontId="3" fillId="11" borderId="14" xfId="0" applyFont="1" applyFill="1" applyBorder="1" applyAlignment="1">
      <alignment horizontal="center" vertical="center"/>
    </xf>
    <xf numFmtId="166" fontId="0" fillId="5" borderId="5" xfId="0" applyNumberFormat="1" applyFill="1" applyBorder="1" applyAlignment="1" applyProtection="1">
      <alignment vertical="center"/>
      <protection locked="0"/>
    </xf>
    <xf numFmtId="166" fontId="0" fillId="5" borderId="22" xfId="0" applyNumberFormat="1" applyFill="1" applyBorder="1" applyAlignment="1" applyProtection="1">
      <alignment vertical="center"/>
      <protection locked="0"/>
    </xf>
    <xf numFmtId="166" fontId="0" fillId="5" borderId="20" xfId="0" applyNumberFormat="1" applyFill="1" applyBorder="1" applyAlignment="1" applyProtection="1">
      <alignment vertical="center"/>
      <protection locked="0"/>
    </xf>
    <xf numFmtId="166" fontId="0" fillId="5" borderId="5" xfId="0" applyNumberFormat="1" applyFill="1" applyBorder="1" applyAlignment="1" applyProtection="1">
      <alignment horizontal="right"/>
    </xf>
  </cellXfs>
  <cellStyles count="4">
    <cellStyle name="Akcent 1" xfId="2" builtinId="29"/>
    <cellStyle name="Akcent 2" xfId="3" builtinId="33"/>
    <cellStyle name="Normalny" xfId="0" builtinId="0"/>
    <cellStyle name="Walutowy" xfId="1" builtinId="4"/>
  </cellStyles>
  <dxfs count="0"/>
  <tableStyles count="1" defaultTableStyle="TableStyleMedium2" defaultPivotStyle="PivotStyleLight16">
    <tableStyle name="Invisible" pivot="0" table="0" count="0" xr9:uid="{C7C0B25D-DDA3-4E99-821A-7D893A48178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="85" zoomScaleNormal="85" workbookViewId="0">
      <selection activeCell="B4" sqref="B4"/>
    </sheetView>
  </sheetViews>
  <sheetFormatPr defaultRowHeight="14.4" x14ac:dyDescent="0.3"/>
  <cols>
    <col min="1" max="1" width="49.5546875" customWidth="1"/>
    <col min="2" max="2" width="31.109375" customWidth="1"/>
    <col min="3" max="3" width="13.5546875" hidden="1" customWidth="1"/>
    <col min="4" max="4" width="22" hidden="1" customWidth="1"/>
    <col min="5" max="5" width="34.5546875" hidden="1" customWidth="1"/>
    <col min="6" max="6" width="33.109375" hidden="1" customWidth="1"/>
    <col min="7" max="7" width="29.33203125" hidden="1" customWidth="1"/>
    <col min="8" max="8" width="18.5546875" hidden="1" customWidth="1"/>
    <col min="9" max="9" width="12.33203125" bestFit="1" customWidth="1"/>
  </cols>
  <sheetData>
    <row r="1" spans="1:9" ht="74.400000000000006" customHeight="1" x14ac:dyDescent="0.3">
      <c r="A1" s="35" t="s">
        <v>26</v>
      </c>
      <c r="B1" s="36"/>
      <c r="C1" s="36"/>
      <c r="D1" s="36"/>
      <c r="E1" s="36"/>
      <c r="F1" s="36"/>
      <c r="G1" s="36"/>
      <c r="H1" s="36"/>
    </row>
    <row r="2" spans="1:9" ht="80.25" customHeight="1" x14ac:dyDescent="0.3">
      <c r="A2" s="25" t="s">
        <v>35</v>
      </c>
      <c r="B2" s="25" t="s">
        <v>38</v>
      </c>
      <c r="C2" s="21" t="s">
        <v>19</v>
      </c>
      <c r="D2" s="21" t="s">
        <v>13</v>
      </c>
      <c r="E2" s="21" t="s">
        <v>21</v>
      </c>
      <c r="F2" s="21" t="s">
        <v>14</v>
      </c>
      <c r="G2" s="21" t="s">
        <v>15</v>
      </c>
      <c r="H2" s="21" t="s">
        <v>16</v>
      </c>
    </row>
    <row r="3" spans="1:9" x14ac:dyDescent="0.3">
      <c r="A3" s="11" t="s">
        <v>27</v>
      </c>
      <c r="B3" s="28"/>
      <c r="C3" s="14">
        <v>4</v>
      </c>
      <c r="D3" s="8">
        <v>0</v>
      </c>
      <c r="E3" s="9">
        <f t="shared" ref="E3:E12" si="0">B3*$B$25</f>
        <v>0</v>
      </c>
      <c r="F3" s="9">
        <f>D3*B25*C3</f>
        <v>0</v>
      </c>
      <c r="G3" s="9">
        <f>B3*B25*C3</f>
        <v>0</v>
      </c>
      <c r="H3" s="22">
        <f>F3+G3</f>
        <v>0</v>
      </c>
    </row>
    <row r="4" spans="1:9" x14ac:dyDescent="0.3">
      <c r="A4" s="11" t="s">
        <v>28</v>
      </c>
      <c r="B4" s="28"/>
      <c r="C4" s="14">
        <v>13</v>
      </c>
      <c r="D4" s="8">
        <v>0</v>
      </c>
      <c r="E4" s="9">
        <f t="shared" si="0"/>
        <v>0</v>
      </c>
      <c r="F4" s="9">
        <f>D4*B25*C4</f>
        <v>0</v>
      </c>
      <c r="G4" s="9">
        <f>B4*B25*C4</f>
        <v>0</v>
      </c>
      <c r="H4" s="22">
        <f t="shared" ref="H4:H10" si="1">F4+G4</f>
        <v>0</v>
      </c>
    </row>
    <row r="5" spans="1:9" x14ac:dyDescent="0.3">
      <c r="A5" s="11" t="s">
        <v>29</v>
      </c>
      <c r="B5" s="28"/>
      <c r="C5" s="14">
        <v>11</v>
      </c>
      <c r="D5" s="8">
        <v>0</v>
      </c>
      <c r="E5" s="9">
        <f t="shared" si="0"/>
        <v>0</v>
      </c>
      <c r="F5" s="9">
        <f>D5*B25*C5</f>
        <v>0</v>
      </c>
      <c r="G5" s="9">
        <f>B5*B25*C5</f>
        <v>0</v>
      </c>
      <c r="H5" s="22">
        <f t="shared" si="1"/>
        <v>0</v>
      </c>
    </row>
    <row r="6" spans="1:9" x14ac:dyDescent="0.3">
      <c r="A6" s="11" t="s">
        <v>30</v>
      </c>
      <c r="B6" s="28"/>
      <c r="C6" s="14">
        <v>13</v>
      </c>
      <c r="D6" s="8">
        <v>0</v>
      </c>
      <c r="E6" s="9">
        <f t="shared" si="0"/>
        <v>0</v>
      </c>
      <c r="F6" s="9">
        <f>D6*B25*C6</f>
        <v>0</v>
      </c>
      <c r="G6" s="9">
        <f>B6*B25*C6</f>
        <v>0</v>
      </c>
      <c r="H6" s="22">
        <f t="shared" si="1"/>
        <v>0</v>
      </c>
    </row>
    <row r="7" spans="1:9" x14ac:dyDescent="0.3">
      <c r="A7" s="11" t="s">
        <v>31</v>
      </c>
      <c r="B7" s="28"/>
      <c r="C7" s="14">
        <v>4</v>
      </c>
      <c r="D7" s="8">
        <v>0</v>
      </c>
      <c r="E7" s="9">
        <f t="shared" si="0"/>
        <v>0</v>
      </c>
      <c r="F7" s="9">
        <f>D7*B25*C7</f>
        <v>0</v>
      </c>
      <c r="G7" s="9">
        <f>B7*B25*C7</f>
        <v>0</v>
      </c>
      <c r="H7" s="22">
        <f t="shared" si="1"/>
        <v>0</v>
      </c>
    </row>
    <row r="8" spans="1:9" x14ac:dyDescent="0.3">
      <c r="A8" s="11" t="s">
        <v>32</v>
      </c>
      <c r="B8" s="28"/>
      <c r="C8" s="14">
        <v>6</v>
      </c>
      <c r="D8" s="8">
        <v>0</v>
      </c>
      <c r="E8" s="9">
        <f t="shared" si="0"/>
        <v>0</v>
      </c>
      <c r="F8" s="9">
        <f>D8*B25*C8</f>
        <v>0</v>
      </c>
      <c r="G8" s="9">
        <f>B8*B25*C8</f>
        <v>0</v>
      </c>
      <c r="H8" s="22">
        <f t="shared" si="1"/>
        <v>0</v>
      </c>
    </row>
    <row r="9" spans="1:9" x14ac:dyDescent="0.3">
      <c r="A9" s="11" t="s">
        <v>33</v>
      </c>
      <c r="B9" s="28"/>
      <c r="C9" s="14">
        <v>1</v>
      </c>
      <c r="D9" s="8">
        <v>0</v>
      </c>
      <c r="E9" s="9">
        <f t="shared" si="0"/>
        <v>0</v>
      </c>
      <c r="F9" s="9">
        <f>D9*B25*C9</f>
        <v>0</v>
      </c>
      <c r="G9" s="9">
        <f>B9*B25*C9</f>
        <v>0</v>
      </c>
      <c r="H9" s="22">
        <f t="shared" si="1"/>
        <v>0</v>
      </c>
    </row>
    <row r="10" spans="1:9" x14ac:dyDescent="0.3">
      <c r="A10" s="11" t="s">
        <v>34</v>
      </c>
      <c r="B10" s="28"/>
      <c r="C10" s="14">
        <v>4</v>
      </c>
      <c r="D10" s="8">
        <v>0</v>
      </c>
      <c r="E10" s="9">
        <f t="shared" si="0"/>
        <v>0</v>
      </c>
      <c r="F10" s="9">
        <f>D10*B25*C10</f>
        <v>0</v>
      </c>
      <c r="G10" s="9">
        <f>B10*B25*C10</f>
        <v>0</v>
      </c>
      <c r="H10" s="22">
        <f t="shared" si="1"/>
        <v>0</v>
      </c>
      <c r="I10" s="1"/>
    </row>
    <row r="11" spans="1:9" x14ac:dyDescent="0.3">
      <c r="A11" s="11" t="s">
        <v>36</v>
      </c>
      <c r="B11" s="29"/>
      <c r="C11" s="10"/>
      <c r="D11" s="9"/>
      <c r="E11" s="11">
        <f t="shared" si="0"/>
        <v>0</v>
      </c>
      <c r="F11" s="9"/>
      <c r="G11" s="9"/>
      <c r="H11" s="23"/>
    </row>
    <row r="12" spans="1:9" x14ac:dyDescent="0.3">
      <c r="A12" s="11" t="s">
        <v>37</v>
      </c>
      <c r="B12" s="29"/>
      <c r="C12" s="11"/>
      <c r="D12" s="11"/>
      <c r="E12" s="11">
        <f t="shared" si="0"/>
        <v>0</v>
      </c>
      <c r="F12" s="11"/>
      <c r="G12" s="11"/>
      <c r="H12" s="24"/>
    </row>
    <row r="13" spans="1:9" ht="43.2" x14ac:dyDescent="0.3">
      <c r="A13" s="44" t="s">
        <v>46</v>
      </c>
      <c r="B13" s="80">
        <f>'Cennik cześci i materiałów'!E133</f>
        <v>0</v>
      </c>
      <c r="C13" s="42"/>
      <c r="D13" s="42"/>
      <c r="E13" s="42"/>
      <c r="F13" s="42"/>
      <c r="G13" s="42"/>
      <c r="H13" s="43"/>
    </row>
    <row r="15" spans="1:9" ht="31.2" x14ac:dyDescent="0.3">
      <c r="A15" s="26" t="s">
        <v>39</v>
      </c>
      <c r="B15" s="27">
        <f>B20</f>
        <v>0</v>
      </c>
      <c r="G15" s="1"/>
    </row>
    <row r="16" spans="1:9" ht="18" hidden="1" x14ac:dyDescent="0.3">
      <c r="A16" s="31" t="s">
        <v>5</v>
      </c>
      <c r="B16" s="32"/>
      <c r="D16" s="39" t="s">
        <v>10</v>
      </c>
      <c r="E16" s="40"/>
      <c r="F16" s="41"/>
      <c r="H16" s="2"/>
    </row>
    <row r="17" spans="1:6" hidden="1" x14ac:dyDescent="0.3">
      <c r="A17" s="3" t="s">
        <v>6</v>
      </c>
      <c r="B17" s="4">
        <f>B21*3</f>
        <v>0</v>
      </c>
      <c r="D17" s="33" t="s">
        <v>11</v>
      </c>
      <c r="E17" s="34"/>
      <c r="F17" s="13">
        <f>B11</f>
        <v>0</v>
      </c>
    </row>
    <row r="18" spans="1:6" hidden="1" x14ac:dyDescent="0.3">
      <c r="A18" s="5" t="s">
        <v>8</v>
      </c>
      <c r="B18" s="4">
        <f>F22*3</f>
        <v>0</v>
      </c>
      <c r="D18" s="37" t="s">
        <v>24</v>
      </c>
      <c r="E18" s="38"/>
      <c r="F18" s="13">
        <f>B12</f>
        <v>0</v>
      </c>
    </row>
    <row r="19" spans="1:6" hidden="1" x14ac:dyDescent="0.3">
      <c r="A19" s="5" t="s">
        <v>23</v>
      </c>
      <c r="B19" s="6">
        <f>F23*3</f>
        <v>0</v>
      </c>
      <c r="D19" s="33" t="s">
        <v>7</v>
      </c>
      <c r="E19" s="34"/>
      <c r="F19" s="20">
        <f>B26*B27</f>
        <v>1360</v>
      </c>
    </row>
    <row r="20" spans="1:6" ht="15" hidden="1" thickBot="1" x14ac:dyDescent="0.35">
      <c r="A20" s="7" t="s">
        <v>9</v>
      </c>
      <c r="B20" s="15">
        <f>SUM(B17:B19)</f>
        <v>0</v>
      </c>
      <c r="D20" s="33" t="s">
        <v>12</v>
      </c>
      <c r="E20" s="34"/>
      <c r="F20" s="13">
        <f>+F19*B11</f>
        <v>0</v>
      </c>
    </row>
    <row r="21" spans="1:6" ht="15" hidden="1" thickBot="1" x14ac:dyDescent="0.35">
      <c r="B21" s="12">
        <f>SUM(H3:H12)</f>
        <v>0</v>
      </c>
      <c r="D21" s="33" t="s">
        <v>17</v>
      </c>
      <c r="E21" s="34"/>
      <c r="F21" s="13">
        <f>B13</f>
        <v>0</v>
      </c>
    </row>
    <row r="22" spans="1:6" hidden="1" x14ac:dyDescent="0.3">
      <c r="D22" s="33" t="s">
        <v>18</v>
      </c>
      <c r="E22" s="34"/>
      <c r="F22" s="13">
        <f>F20+B13</f>
        <v>0</v>
      </c>
    </row>
    <row r="23" spans="1:6" hidden="1" x14ac:dyDescent="0.3">
      <c r="D23" s="33" t="s">
        <v>25</v>
      </c>
      <c r="E23" s="34"/>
      <c r="F23" s="13">
        <f>B29*B12</f>
        <v>0</v>
      </c>
    </row>
    <row r="24" spans="1:6" hidden="1" x14ac:dyDescent="0.3">
      <c r="A24" t="s">
        <v>0</v>
      </c>
      <c r="B24" s="19" t="s">
        <v>1</v>
      </c>
    </row>
    <row r="25" spans="1:6" hidden="1" x14ac:dyDescent="0.3">
      <c r="A25" t="s">
        <v>2</v>
      </c>
      <c r="B25" s="16">
        <v>2</v>
      </c>
    </row>
    <row r="26" spans="1:6" hidden="1" x14ac:dyDescent="0.3">
      <c r="A26" t="s">
        <v>3</v>
      </c>
      <c r="B26" s="17">
        <v>170</v>
      </c>
    </row>
    <row r="27" spans="1:6" hidden="1" x14ac:dyDescent="0.3">
      <c r="A27" t="s">
        <v>20</v>
      </c>
      <c r="B27" s="17">
        <v>8</v>
      </c>
    </row>
    <row r="28" spans="1:6" hidden="1" x14ac:dyDescent="0.3">
      <c r="A28" t="s">
        <v>4</v>
      </c>
      <c r="B28" s="18">
        <v>0.03</v>
      </c>
    </row>
    <row r="29" spans="1:6" hidden="1" x14ac:dyDescent="0.3">
      <c r="A29" t="s">
        <v>22</v>
      </c>
      <c r="B29" s="17">
        <v>10</v>
      </c>
    </row>
    <row r="32" spans="1:6" ht="73.2" customHeight="1" x14ac:dyDescent="0.3">
      <c r="A32" s="30" t="s">
        <v>45</v>
      </c>
      <c r="B32" s="30"/>
    </row>
    <row r="36" spans="1:2" x14ac:dyDescent="0.3">
      <c r="A36" t="s">
        <v>40</v>
      </c>
      <c r="B36" t="s">
        <v>41</v>
      </c>
    </row>
    <row r="37" spans="1:2" x14ac:dyDescent="0.3">
      <c r="A37" t="s">
        <v>42</v>
      </c>
      <c r="B37" t="s">
        <v>43</v>
      </c>
    </row>
    <row r="38" spans="1:2" x14ac:dyDescent="0.3">
      <c r="B38" t="s">
        <v>44</v>
      </c>
    </row>
  </sheetData>
  <sheetProtection algorithmName="SHA-512" hashValue="t54z+Wuexnvpi7WvPPrKuWw5ur1eLjVr4jDVIzCbGDRsOZTs07908lDXzuwh0+JLvv/rGKv4N6w5nD6XRarctw==" saltValue="/LXlHftU0QeNz2j3yKPCVg==" spinCount="100000" sheet="1" objects="1" scenarios="1"/>
  <mergeCells count="11">
    <mergeCell ref="A1:H1"/>
    <mergeCell ref="D23:E23"/>
    <mergeCell ref="D18:E18"/>
    <mergeCell ref="D21:E21"/>
    <mergeCell ref="D22:E22"/>
    <mergeCell ref="D16:F16"/>
    <mergeCell ref="A32:B32"/>
    <mergeCell ref="A16:B16"/>
    <mergeCell ref="D17:E17"/>
    <mergeCell ref="D19:E19"/>
    <mergeCell ref="D20:E20"/>
  </mergeCells>
  <pageMargins left="0.7" right="0.7" top="0.75" bottom="0.75" header="0.3" footer="0.3"/>
  <pageSetup paperSize="9" scale="94" orientation="portrait" r:id="rId1"/>
  <headerFooter>
    <oddHeader>&amp;LNr postępowania: WS2429694172&amp;RZałącznik Nr 9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B59DF-8860-421D-A588-DFCBF8F7BA80}">
  <sheetPr>
    <pageSetUpPr fitToPage="1"/>
  </sheetPr>
  <dimension ref="A1:E140"/>
  <sheetViews>
    <sheetView zoomScale="85" zoomScaleNormal="85" workbookViewId="0">
      <selection activeCell="D121" sqref="D121"/>
    </sheetView>
  </sheetViews>
  <sheetFormatPr defaultRowHeight="14.4" x14ac:dyDescent="0.3"/>
  <cols>
    <col min="1" max="1" width="8.21875" style="45" customWidth="1"/>
    <col min="2" max="2" width="74.6640625" bestFit="1" customWidth="1"/>
    <col min="3" max="3" width="13.44140625" customWidth="1"/>
    <col min="4" max="4" width="13.77734375" customWidth="1"/>
    <col min="5" max="5" width="15.88671875" customWidth="1"/>
  </cols>
  <sheetData>
    <row r="1" spans="1:5" ht="46.2" customHeight="1" thickBot="1" x14ac:dyDescent="0.35">
      <c r="A1" s="74" t="s">
        <v>93</v>
      </c>
      <c r="B1" s="75"/>
      <c r="C1" s="75"/>
      <c r="D1" s="75"/>
      <c r="E1" s="76"/>
    </row>
    <row r="2" spans="1:5" x14ac:dyDescent="0.3">
      <c r="A2" s="50" t="s">
        <v>47</v>
      </c>
      <c r="B2" s="51"/>
      <c r="C2" s="51"/>
      <c r="D2" s="51"/>
      <c r="E2" s="52"/>
    </row>
    <row r="3" spans="1:5" ht="43.2" x14ac:dyDescent="0.3">
      <c r="A3" s="33" t="s">
        <v>48</v>
      </c>
      <c r="B3" s="53" t="s">
        <v>49</v>
      </c>
      <c r="C3" s="54" t="s">
        <v>50</v>
      </c>
      <c r="D3" s="25" t="s">
        <v>51</v>
      </c>
      <c r="E3" s="55" t="s">
        <v>83</v>
      </c>
    </row>
    <row r="4" spans="1:5" x14ac:dyDescent="0.3">
      <c r="A4" s="33"/>
      <c r="B4" s="53"/>
      <c r="C4" s="54"/>
      <c r="D4" s="25" t="s">
        <v>52</v>
      </c>
      <c r="E4" s="55" t="s">
        <v>52</v>
      </c>
    </row>
    <row r="5" spans="1:5" x14ac:dyDescent="0.3">
      <c r="A5" s="47">
        <v>20</v>
      </c>
      <c r="B5" s="46" t="s">
        <v>53</v>
      </c>
      <c r="C5" s="46">
        <v>4</v>
      </c>
      <c r="D5" s="77"/>
      <c r="E5" s="56">
        <f>C5*D5*3</f>
        <v>0</v>
      </c>
    </row>
    <row r="6" spans="1:5" x14ac:dyDescent="0.3">
      <c r="A6" s="47" t="s">
        <v>54</v>
      </c>
      <c r="B6" s="46" t="s">
        <v>55</v>
      </c>
      <c r="C6" s="46">
        <v>4</v>
      </c>
      <c r="D6" s="77"/>
      <c r="E6" s="56">
        <f t="shared" ref="E6:E17" si="0">C6*D6*3</f>
        <v>0</v>
      </c>
    </row>
    <row r="7" spans="1:5" x14ac:dyDescent="0.3">
      <c r="A7" s="47" t="s">
        <v>56</v>
      </c>
      <c r="B7" s="46" t="s">
        <v>55</v>
      </c>
      <c r="C7" s="46">
        <v>2</v>
      </c>
      <c r="D7" s="77"/>
      <c r="E7" s="56">
        <f t="shared" si="0"/>
        <v>0</v>
      </c>
    </row>
    <row r="8" spans="1:5" x14ac:dyDescent="0.3">
      <c r="A8" s="47" t="s">
        <v>57</v>
      </c>
      <c r="B8" s="46" t="s">
        <v>55</v>
      </c>
      <c r="C8" s="46">
        <v>1</v>
      </c>
      <c r="D8" s="77"/>
      <c r="E8" s="56">
        <f t="shared" si="0"/>
        <v>0</v>
      </c>
    </row>
    <row r="9" spans="1:5" x14ac:dyDescent="0.3">
      <c r="A9" s="47">
        <v>25</v>
      </c>
      <c r="B9" s="46" t="s">
        <v>58</v>
      </c>
      <c r="C9" s="46">
        <v>2</v>
      </c>
      <c r="D9" s="77"/>
      <c r="E9" s="56">
        <f t="shared" si="0"/>
        <v>0</v>
      </c>
    </row>
    <row r="10" spans="1:5" x14ac:dyDescent="0.3">
      <c r="A10" s="47" t="s">
        <v>59</v>
      </c>
      <c r="B10" s="46" t="s">
        <v>60</v>
      </c>
      <c r="C10" s="46">
        <v>2</v>
      </c>
      <c r="D10" s="77"/>
      <c r="E10" s="56">
        <f t="shared" si="0"/>
        <v>0</v>
      </c>
    </row>
    <row r="11" spans="1:5" x14ac:dyDescent="0.3">
      <c r="A11" s="47">
        <v>26</v>
      </c>
      <c r="B11" s="46" t="s">
        <v>61</v>
      </c>
      <c r="C11" s="46">
        <v>1</v>
      </c>
      <c r="D11" s="77"/>
      <c r="E11" s="56">
        <f t="shared" si="0"/>
        <v>0</v>
      </c>
    </row>
    <row r="12" spans="1:5" x14ac:dyDescent="0.3">
      <c r="A12" s="47" t="s">
        <v>62</v>
      </c>
      <c r="B12" s="46" t="s">
        <v>61</v>
      </c>
      <c r="C12" s="46">
        <v>1</v>
      </c>
      <c r="D12" s="77"/>
      <c r="E12" s="56">
        <f t="shared" si="0"/>
        <v>0</v>
      </c>
    </row>
    <row r="13" spans="1:5" x14ac:dyDescent="0.3">
      <c r="A13" s="47">
        <v>45</v>
      </c>
      <c r="B13" s="46" t="s">
        <v>63</v>
      </c>
      <c r="C13" s="46">
        <v>16</v>
      </c>
      <c r="D13" s="77"/>
      <c r="E13" s="56">
        <f t="shared" si="0"/>
        <v>0</v>
      </c>
    </row>
    <row r="14" spans="1:5" x14ac:dyDescent="0.3">
      <c r="A14" s="47">
        <v>50</v>
      </c>
      <c r="B14" s="46" t="s">
        <v>64</v>
      </c>
      <c r="C14" s="46">
        <v>2</v>
      </c>
      <c r="D14" s="77"/>
      <c r="E14" s="56">
        <f t="shared" si="0"/>
        <v>0</v>
      </c>
    </row>
    <row r="15" spans="1:5" x14ac:dyDescent="0.3">
      <c r="A15" s="47">
        <v>212</v>
      </c>
      <c r="B15" s="46" t="s">
        <v>65</v>
      </c>
      <c r="C15" s="46">
        <v>1</v>
      </c>
      <c r="D15" s="77"/>
      <c r="E15" s="56">
        <f t="shared" si="0"/>
        <v>0</v>
      </c>
    </row>
    <row r="16" spans="1:5" x14ac:dyDescent="0.3">
      <c r="A16" s="47">
        <v>213</v>
      </c>
      <c r="B16" s="46" t="s">
        <v>66</v>
      </c>
      <c r="C16" s="46">
        <v>1</v>
      </c>
      <c r="D16" s="77"/>
      <c r="E16" s="56">
        <f t="shared" si="0"/>
        <v>0</v>
      </c>
    </row>
    <row r="17" spans="1:5" x14ac:dyDescent="0.3">
      <c r="A17" s="58">
        <v>215</v>
      </c>
      <c r="B17" s="59" t="s">
        <v>67</v>
      </c>
      <c r="C17" s="59">
        <v>1</v>
      </c>
      <c r="D17" s="78"/>
      <c r="E17" s="60">
        <f t="shared" si="0"/>
        <v>0</v>
      </c>
    </row>
    <row r="18" spans="1:5" x14ac:dyDescent="0.3">
      <c r="A18" s="64" t="s">
        <v>68</v>
      </c>
      <c r="B18" s="36"/>
      <c r="C18" s="36"/>
      <c r="D18" s="36"/>
      <c r="E18" s="65"/>
    </row>
    <row r="19" spans="1:5" ht="43.2" x14ac:dyDescent="0.3">
      <c r="A19" s="33" t="s">
        <v>48</v>
      </c>
      <c r="B19" s="53" t="s">
        <v>49</v>
      </c>
      <c r="C19" s="54" t="s">
        <v>50</v>
      </c>
      <c r="D19" s="25" t="s">
        <v>51</v>
      </c>
      <c r="E19" s="55" t="s">
        <v>83</v>
      </c>
    </row>
    <row r="20" spans="1:5" x14ac:dyDescent="0.3">
      <c r="A20" s="33"/>
      <c r="B20" s="53"/>
      <c r="C20" s="54"/>
      <c r="D20" s="25" t="s">
        <v>52</v>
      </c>
      <c r="E20" s="55" t="s">
        <v>52</v>
      </c>
    </row>
    <row r="21" spans="1:5" x14ac:dyDescent="0.3">
      <c r="A21" s="47">
        <v>20</v>
      </c>
      <c r="B21" s="46" t="s">
        <v>53</v>
      </c>
      <c r="C21" s="46">
        <v>4</v>
      </c>
      <c r="D21" s="77"/>
      <c r="E21" s="56">
        <f>C21*D21*3</f>
        <v>0</v>
      </c>
    </row>
    <row r="22" spans="1:5" x14ac:dyDescent="0.3">
      <c r="A22" s="47" t="s">
        <v>54</v>
      </c>
      <c r="B22" s="46" t="s">
        <v>55</v>
      </c>
      <c r="C22" s="46">
        <v>4</v>
      </c>
      <c r="D22" s="77"/>
      <c r="E22" s="56">
        <f t="shared" ref="E22:E33" si="1">C22*D22*3</f>
        <v>0</v>
      </c>
    </row>
    <row r="23" spans="1:5" x14ac:dyDescent="0.3">
      <c r="A23" s="47" t="s">
        <v>56</v>
      </c>
      <c r="B23" s="46" t="s">
        <v>55</v>
      </c>
      <c r="C23" s="46">
        <v>2</v>
      </c>
      <c r="D23" s="77"/>
      <c r="E23" s="56">
        <f t="shared" si="1"/>
        <v>0</v>
      </c>
    </row>
    <row r="24" spans="1:5" x14ac:dyDescent="0.3">
      <c r="A24" s="47" t="s">
        <v>57</v>
      </c>
      <c r="B24" s="46" t="s">
        <v>55</v>
      </c>
      <c r="C24" s="46">
        <v>1</v>
      </c>
      <c r="D24" s="77"/>
      <c r="E24" s="56">
        <f t="shared" si="1"/>
        <v>0</v>
      </c>
    </row>
    <row r="25" spans="1:5" x14ac:dyDescent="0.3">
      <c r="A25" s="47">
        <v>25</v>
      </c>
      <c r="B25" s="46" t="s">
        <v>58</v>
      </c>
      <c r="C25" s="46">
        <v>2</v>
      </c>
      <c r="D25" s="77"/>
      <c r="E25" s="56">
        <f t="shared" si="1"/>
        <v>0</v>
      </c>
    </row>
    <row r="26" spans="1:5" x14ac:dyDescent="0.3">
      <c r="A26" s="47" t="s">
        <v>59</v>
      </c>
      <c r="B26" s="46" t="s">
        <v>60</v>
      </c>
      <c r="C26" s="46">
        <v>2</v>
      </c>
      <c r="D26" s="77"/>
      <c r="E26" s="56">
        <f t="shared" si="1"/>
        <v>0</v>
      </c>
    </row>
    <row r="27" spans="1:5" x14ac:dyDescent="0.3">
      <c r="A27" s="47">
        <v>26</v>
      </c>
      <c r="B27" s="46" t="s">
        <v>61</v>
      </c>
      <c r="C27" s="46">
        <v>2</v>
      </c>
      <c r="D27" s="77"/>
      <c r="E27" s="56">
        <f t="shared" si="1"/>
        <v>0</v>
      </c>
    </row>
    <row r="28" spans="1:5" x14ac:dyDescent="0.3">
      <c r="A28" s="47" t="s">
        <v>62</v>
      </c>
      <c r="B28" s="46" t="s">
        <v>61</v>
      </c>
      <c r="C28" s="46">
        <v>1</v>
      </c>
      <c r="D28" s="77"/>
      <c r="E28" s="56">
        <f t="shared" si="1"/>
        <v>0</v>
      </c>
    </row>
    <row r="29" spans="1:5" x14ac:dyDescent="0.3">
      <c r="A29" s="47">
        <v>45</v>
      </c>
      <c r="B29" s="46" t="s">
        <v>63</v>
      </c>
      <c r="C29" s="46">
        <v>16</v>
      </c>
      <c r="D29" s="77"/>
      <c r="E29" s="56">
        <f t="shared" si="1"/>
        <v>0</v>
      </c>
    </row>
    <row r="30" spans="1:5" x14ac:dyDescent="0.3">
      <c r="A30" s="47">
        <v>50</v>
      </c>
      <c r="B30" s="46" t="s">
        <v>64</v>
      </c>
      <c r="C30" s="46">
        <v>2</v>
      </c>
      <c r="D30" s="77"/>
      <c r="E30" s="56">
        <f t="shared" si="1"/>
        <v>0</v>
      </c>
    </row>
    <row r="31" spans="1:5" x14ac:dyDescent="0.3">
      <c r="A31" s="47">
        <v>211</v>
      </c>
      <c r="B31" s="46" t="s">
        <v>69</v>
      </c>
      <c r="C31" s="46">
        <v>1</v>
      </c>
      <c r="D31" s="77"/>
      <c r="E31" s="56">
        <f t="shared" si="1"/>
        <v>0</v>
      </c>
    </row>
    <row r="32" spans="1:5" x14ac:dyDescent="0.3">
      <c r="A32" s="47">
        <v>212</v>
      </c>
      <c r="B32" s="46" t="s">
        <v>66</v>
      </c>
      <c r="C32" s="46">
        <v>1</v>
      </c>
      <c r="D32" s="77"/>
      <c r="E32" s="56">
        <f t="shared" si="1"/>
        <v>0</v>
      </c>
    </row>
    <row r="33" spans="1:5" x14ac:dyDescent="0.3">
      <c r="A33" s="47">
        <v>215</v>
      </c>
      <c r="B33" s="46" t="s">
        <v>67</v>
      </c>
      <c r="C33" s="46">
        <v>1</v>
      </c>
      <c r="D33" s="77"/>
      <c r="E33" s="56">
        <f t="shared" si="1"/>
        <v>0</v>
      </c>
    </row>
    <row r="34" spans="1:5" x14ac:dyDescent="0.3">
      <c r="A34" s="64" t="s">
        <v>78</v>
      </c>
      <c r="B34" s="36"/>
      <c r="C34" s="36"/>
      <c r="D34" s="36"/>
      <c r="E34" s="65"/>
    </row>
    <row r="35" spans="1:5" ht="43.2" x14ac:dyDescent="0.3">
      <c r="A35" s="33" t="s">
        <v>48</v>
      </c>
      <c r="B35" s="53" t="s">
        <v>49</v>
      </c>
      <c r="C35" s="54" t="s">
        <v>50</v>
      </c>
      <c r="D35" s="25" t="s">
        <v>51</v>
      </c>
      <c r="E35" s="55" t="s">
        <v>83</v>
      </c>
    </row>
    <row r="36" spans="1:5" x14ac:dyDescent="0.3">
      <c r="A36" s="33"/>
      <c r="B36" s="53"/>
      <c r="C36" s="54"/>
      <c r="D36" s="25" t="s">
        <v>52</v>
      </c>
      <c r="E36" s="55" t="s">
        <v>52</v>
      </c>
    </row>
    <row r="37" spans="1:5" x14ac:dyDescent="0.3">
      <c r="A37" s="47">
        <v>7</v>
      </c>
      <c r="B37" s="46" t="s">
        <v>70</v>
      </c>
      <c r="C37" s="46">
        <v>8</v>
      </c>
      <c r="D37" s="77"/>
      <c r="E37" s="56">
        <f>C37*D37*3</f>
        <v>0</v>
      </c>
    </row>
    <row r="38" spans="1:5" x14ac:dyDescent="0.3">
      <c r="A38" s="47">
        <v>10</v>
      </c>
      <c r="B38" s="46" t="s">
        <v>71</v>
      </c>
      <c r="C38" s="46">
        <v>2</v>
      </c>
      <c r="D38" s="77"/>
      <c r="E38" s="56">
        <f t="shared" ref="E38:E51" si="2">C38*D38*3</f>
        <v>0</v>
      </c>
    </row>
    <row r="39" spans="1:5" x14ac:dyDescent="0.3">
      <c r="A39" s="47">
        <v>11</v>
      </c>
      <c r="B39" s="46" t="s">
        <v>72</v>
      </c>
      <c r="C39" s="46">
        <v>4</v>
      </c>
      <c r="D39" s="77"/>
      <c r="E39" s="56">
        <f t="shared" si="2"/>
        <v>0</v>
      </c>
    </row>
    <row r="40" spans="1:5" x14ac:dyDescent="0.3">
      <c r="A40" s="47">
        <v>13</v>
      </c>
      <c r="B40" s="46" t="s">
        <v>84</v>
      </c>
      <c r="C40" s="46">
        <v>2</v>
      </c>
      <c r="D40" s="77"/>
      <c r="E40" s="56">
        <f t="shared" si="2"/>
        <v>0</v>
      </c>
    </row>
    <row r="41" spans="1:5" x14ac:dyDescent="0.3">
      <c r="A41" s="47">
        <v>14</v>
      </c>
      <c r="B41" s="46" t="s">
        <v>73</v>
      </c>
      <c r="C41" s="46">
        <v>16</v>
      </c>
      <c r="D41" s="77"/>
      <c r="E41" s="56">
        <f t="shared" si="2"/>
        <v>0</v>
      </c>
    </row>
    <row r="42" spans="1:5" x14ac:dyDescent="0.3">
      <c r="A42" s="47">
        <v>18</v>
      </c>
      <c r="B42" s="46" t="s">
        <v>74</v>
      </c>
      <c r="C42" s="46">
        <v>3</v>
      </c>
      <c r="D42" s="77"/>
      <c r="E42" s="56">
        <f t="shared" si="2"/>
        <v>0</v>
      </c>
    </row>
    <row r="43" spans="1:5" x14ac:dyDescent="0.3">
      <c r="A43" s="47">
        <v>19</v>
      </c>
      <c r="B43" s="46" t="s">
        <v>70</v>
      </c>
      <c r="C43" s="46">
        <v>3</v>
      </c>
      <c r="D43" s="77"/>
      <c r="E43" s="56">
        <f t="shared" si="2"/>
        <v>0</v>
      </c>
    </row>
    <row r="44" spans="1:5" x14ac:dyDescent="0.3">
      <c r="A44" s="47">
        <v>27</v>
      </c>
      <c r="B44" s="46" t="s">
        <v>75</v>
      </c>
      <c r="C44" s="46">
        <v>1</v>
      </c>
      <c r="D44" s="77"/>
      <c r="E44" s="56">
        <f t="shared" si="2"/>
        <v>0</v>
      </c>
    </row>
    <row r="45" spans="1:5" x14ac:dyDescent="0.3">
      <c r="A45" s="47">
        <v>32</v>
      </c>
      <c r="B45" s="46" t="s">
        <v>84</v>
      </c>
      <c r="C45" s="46">
        <v>2</v>
      </c>
      <c r="D45" s="77"/>
      <c r="E45" s="56">
        <f t="shared" si="2"/>
        <v>0</v>
      </c>
    </row>
    <row r="46" spans="1:5" x14ac:dyDescent="0.3">
      <c r="A46" s="47">
        <v>35</v>
      </c>
      <c r="B46" s="46" t="s">
        <v>76</v>
      </c>
      <c r="C46" s="46">
        <v>1</v>
      </c>
      <c r="D46" s="77"/>
      <c r="E46" s="56">
        <f t="shared" si="2"/>
        <v>0</v>
      </c>
    </row>
    <row r="47" spans="1:5" x14ac:dyDescent="0.3">
      <c r="A47" s="47">
        <v>40</v>
      </c>
      <c r="B47" s="46" t="s">
        <v>85</v>
      </c>
      <c r="C47" s="46">
        <v>2</v>
      </c>
      <c r="D47" s="77"/>
      <c r="E47" s="56">
        <f t="shared" si="2"/>
        <v>0</v>
      </c>
    </row>
    <row r="48" spans="1:5" x14ac:dyDescent="0.3">
      <c r="A48" s="47">
        <v>47</v>
      </c>
      <c r="B48" s="46" t="s">
        <v>86</v>
      </c>
      <c r="C48" s="46">
        <v>1</v>
      </c>
      <c r="D48" s="77"/>
      <c r="E48" s="56">
        <f t="shared" si="2"/>
        <v>0</v>
      </c>
    </row>
    <row r="49" spans="1:5" x14ac:dyDescent="0.3">
      <c r="A49" s="47">
        <v>211</v>
      </c>
      <c r="B49" s="46" t="s">
        <v>69</v>
      </c>
      <c r="C49" s="46">
        <v>1</v>
      </c>
      <c r="D49" s="77"/>
      <c r="E49" s="56">
        <f t="shared" si="2"/>
        <v>0</v>
      </c>
    </row>
    <row r="50" spans="1:5" x14ac:dyDescent="0.3">
      <c r="A50" s="47">
        <v>2</v>
      </c>
      <c r="B50" s="46" t="s">
        <v>77</v>
      </c>
      <c r="C50" s="46">
        <v>4</v>
      </c>
      <c r="D50" s="77"/>
      <c r="E50" s="56">
        <f t="shared" si="2"/>
        <v>0</v>
      </c>
    </row>
    <row r="51" spans="1:5" x14ac:dyDescent="0.3">
      <c r="A51" s="47">
        <v>215</v>
      </c>
      <c r="B51" s="46" t="s">
        <v>67</v>
      </c>
      <c r="C51" s="46">
        <v>1</v>
      </c>
      <c r="D51" s="77"/>
      <c r="E51" s="56">
        <f t="shared" si="2"/>
        <v>0</v>
      </c>
    </row>
    <row r="52" spans="1:5" x14ac:dyDescent="0.3">
      <c r="A52" s="64" t="s">
        <v>88</v>
      </c>
      <c r="B52" s="36"/>
      <c r="C52" s="36"/>
      <c r="D52" s="36"/>
      <c r="E52" s="65"/>
    </row>
    <row r="53" spans="1:5" ht="43.2" x14ac:dyDescent="0.3">
      <c r="A53" s="33" t="s">
        <v>48</v>
      </c>
      <c r="B53" s="53" t="s">
        <v>49</v>
      </c>
      <c r="C53" s="54" t="s">
        <v>50</v>
      </c>
      <c r="D53" s="25" t="s">
        <v>51</v>
      </c>
      <c r="E53" s="55" t="s">
        <v>83</v>
      </c>
    </row>
    <row r="54" spans="1:5" x14ac:dyDescent="0.3">
      <c r="A54" s="33"/>
      <c r="B54" s="53"/>
      <c r="C54" s="54"/>
      <c r="D54" s="25" t="s">
        <v>52</v>
      </c>
      <c r="E54" s="55" t="s">
        <v>52</v>
      </c>
    </row>
    <row r="55" spans="1:5" x14ac:dyDescent="0.3">
      <c r="A55" s="47">
        <v>20</v>
      </c>
      <c r="B55" s="46" t="s">
        <v>53</v>
      </c>
      <c r="C55" s="46">
        <v>4</v>
      </c>
      <c r="D55" s="77"/>
      <c r="E55" s="56">
        <f>C55*D55*3</f>
        <v>0</v>
      </c>
    </row>
    <row r="56" spans="1:5" x14ac:dyDescent="0.3">
      <c r="A56" s="47" t="s">
        <v>54</v>
      </c>
      <c r="B56" s="46" t="s">
        <v>55</v>
      </c>
      <c r="C56" s="46">
        <v>4</v>
      </c>
      <c r="D56" s="77"/>
      <c r="E56" s="56">
        <f t="shared" ref="E56:E67" si="3">C56*D56*3</f>
        <v>0</v>
      </c>
    </row>
    <row r="57" spans="1:5" x14ac:dyDescent="0.3">
      <c r="A57" s="47" t="s">
        <v>56</v>
      </c>
      <c r="B57" s="46" t="s">
        <v>55</v>
      </c>
      <c r="C57" s="46">
        <v>2</v>
      </c>
      <c r="D57" s="77"/>
      <c r="E57" s="56">
        <f t="shared" si="3"/>
        <v>0</v>
      </c>
    </row>
    <row r="58" spans="1:5" x14ac:dyDescent="0.3">
      <c r="A58" s="47" t="s">
        <v>57</v>
      </c>
      <c r="B58" s="46" t="s">
        <v>55</v>
      </c>
      <c r="C58" s="46">
        <v>1</v>
      </c>
      <c r="D58" s="77"/>
      <c r="E58" s="56">
        <f t="shared" si="3"/>
        <v>0</v>
      </c>
    </row>
    <row r="59" spans="1:5" x14ac:dyDescent="0.3">
      <c r="A59" s="47">
        <v>25</v>
      </c>
      <c r="B59" s="46" t="s">
        <v>58</v>
      </c>
      <c r="C59" s="46">
        <v>2</v>
      </c>
      <c r="D59" s="77"/>
      <c r="E59" s="56">
        <f t="shared" si="3"/>
        <v>0</v>
      </c>
    </row>
    <row r="60" spans="1:5" x14ac:dyDescent="0.3">
      <c r="A60" s="47" t="s">
        <v>59</v>
      </c>
      <c r="B60" s="46" t="s">
        <v>60</v>
      </c>
      <c r="C60" s="46">
        <v>2</v>
      </c>
      <c r="D60" s="77"/>
      <c r="E60" s="56">
        <f t="shared" si="3"/>
        <v>0</v>
      </c>
    </row>
    <row r="61" spans="1:5" x14ac:dyDescent="0.3">
      <c r="A61" s="47">
        <v>26</v>
      </c>
      <c r="B61" s="46" t="s">
        <v>61</v>
      </c>
      <c r="C61" s="46">
        <v>2</v>
      </c>
      <c r="D61" s="77"/>
      <c r="E61" s="56">
        <f t="shared" si="3"/>
        <v>0</v>
      </c>
    </row>
    <row r="62" spans="1:5" x14ac:dyDescent="0.3">
      <c r="A62" s="47" t="s">
        <v>62</v>
      </c>
      <c r="B62" s="46" t="s">
        <v>61</v>
      </c>
      <c r="C62" s="46">
        <v>1</v>
      </c>
      <c r="D62" s="77"/>
      <c r="E62" s="56">
        <f t="shared" si="3"/>
        <v>0</v>
      </c>
    </row>
    <row r="63" spans="1:5" x14ac:dyDescent="0.3">
      <c r="A63" s="47">
        <v>45</v>
      </c>
      <c r="B63" s="46" t="s">
        <v>63</v>
      </c>
      <c r="C63" s="46">
        <v>16</v>
      </c>
      <c r="D63" s="77"/>
      <c r="E63" s="56">
        <f t="shared" si="3"/>
        <v>0</v>
      </c>
    </row>
    <row r="64" spans="1:5" x14ac:dyDescent="0.3">
      <c r="A64" s="47">
        <v>50</v>
      </c>
      <c r="B64" s="46" t="s">
        <v>64</v>
      </c>
      <c r="C64" s="46">
        <v>2</v>
      </c>
      <c r="D64" s="77"/>
      <c r="E64" s="56">
        <f t="shared" si="3"/>
        <v>0</v>
      </c>
    </row>
    <row r="65" spans="1:5" x14ac:dyDescent="0.3">
      <c r="A65" s="47">
        <v>211</v>
      </c>
      <c r="B65" s="46" t="s">
        <v>69</v>
      </c>
      <c r="C65" s="46">
        <v>1</v>
      </c>
      <c r="D65" s="77"/>
      <c r="E65" s="56">
        <f t="shared" si="3"/>
        <v>0</v>
      </c>
    </row>
    <row r="66" spans="1:5" x14ac:dyDescent="0.3">
      <c r="A66" s="47">
        <v>212</v>
      </c>
      <c r="B66" s="46" t="s">
        <v>66</v>
      </c>
      <c r="C66" s="46">
        <v>1</v>
      </c>
      <c r="D66" s="77"/>
      <c r="E66" s="56">
        <f t="shared" si="3"/>
        <v>0</v>
      </c>
    </row>
    <row r="67" spans="1:5" x14ac:dyDescent="0.3">
      <c r="A67" s="47">
        <v>215</v>
      </c>
      <c r="B67" s="46" t="s">
        <v>67</v>
      </c>
      <c r="C67" s="46">
        <v>1</v>
      </c>
      <c r="D67" s="77"/>
      <c r="E67" s="56">
        <f t="shared" si="3"/>
        <v>0</v>
      </c>
    </row>
    <row r="68" spans="1:5" x14ac:dyDescent="0.3">
      <c r="A68" s="66" t="s">
        <v>87</v>
      </c>
      <c r="B68" s="62"/>
      <c r="C68" s="62"/>
      <c r="D68" s="62"/>
      <c r="E68" s="67"/>
    </row>
    <row r="69" spans="1:5" ht="43.2" x14ac:dyDescent="0.3">
      <c r="A69" s="33" t="s">
        <v>48</v>
      </c>
      <c r="B69" s="53" t="s">
        <v>49</v>
      </c>
      <c r="C69" s="54" t="s">
        <v>50</v>
      </c>
      <c r="D69" s="25" t="s">
        <v>51</v>
      </c>
      <c r="E69" s="55" t="s">
        <v>83</v>
      </c>
    </row>
    <row r="70" spans="1:5" x14ac:dyDescent="0.3">
      <c r="A70" s="33"/>
      <c r="B70" s="53"/>
      <c r="C70" s="54"/>
      <c r="D70" s="25" t="s">
        <v>52</v>
      </c>
      <c r="E70" s="55" t="s">
        <v>52</v>
      </c>
    </row>
    <row r="71" spans="1:5" x14ac:dyDescent="0.3">
      <c r="A71" s="47">
        <v>13</v>
      </c>
      <c r="B71" s="61" t="s">
        <v>84</v>
      </c>
      <c r="C71" s="46">
        <v>2</v>
      </c>
      <c r="D71" s="77"/>
      <c r="E71" s="56">
        <f>C71*D71*3</f>
        <v>0</v>
      </c>
    </row>
    <row r="72" spans="1:5" x14ac:dyDescent="0.3">
      <c r="A72" s="47">
        <v>14</v>
      </c>
      <c r="B72" s="46" t="s">
        <v>73</v>
      </c>
      <c r="C72" s="46">
        <v>16</v>
      </c>
      <c r="D72" s="77"/>
      <c r="E72" s="56">
        <f t="shared" ref="E72:E83" si="4">C72*D72*3</f>
        <v>0</v>
      </c>
    </row>
    <row r="73" spans="1:5" x14ac:dyDescent="0.3">
      <c r="A73" s="47">
        <v>20</v>
      </c>
      <c r="B73" s="46" t="s">
        <v>74</v>
      </c>
      <c r="C73" s="46">
        <v>2</v>
      </c>
      <c r="D73" s="77"/>
      <c r="E73" s="56">
        <f t="shared" si="4"/>
        <v>0</v>
      </c>
    </row>
    <row r="74" spans="1:5" x14ac:dyDescent="0.3">
      <c r="A74" s="47">
        <v>32</v>
      </c>
      <c r="B74" s="46" t="s">
        <v>75</v>
      </c>
      <c r="C74" s="46">
        <v>1</v>
      </c>
      <c r="D74" s="77"/>
      <c r="E74" s="56">
        <f t="shared" si="4"/>
        <v>0</v>
      </c>
    </row>
    <row r="75" spans="1:5" x14ac:dyDescent="0.3">
      <c r="A75" s="47">
        <v>38</v>
      </c>
      <c r="B75" s="46" t="s">
        <v>79</v>
      </c>
      <c r="C75" s="46">
        <v>2</v>
      </c>
      <c r="D75" s="77"/>
      <c r="E75" s="56">
        <f>C75*D75*3</f>
        <v>0</v>
      </c>
    </row>
    <row r="76" spans="1:5" x14ac:dyDescent="0.3">
      <c r="A76" s="47">
        <v>45</v>
      </c>
      <c r="B76" s="46" t="s">
        <v>76</v>
      </c>
      <c r="C76" s="46">
        <v>1</v>
      </c>
      <c r="D76" s="77"/>
      <c r="E76" s="56">
        <f>C76*D76*3</f>
        <v>0</v>
      </c>
    </row>
    <row r="77" spans="1:5" x14ac:dyDescent="0.3">
      <c r="A77" s="47">
        <v>47</v>
      </c>
      <c r="B77" s="46" t="s">
        <v>80</v>
      </c>
      <c r="C77" s="46">
        <v>1</v>
      </c>
      <c r="D77" s="77"/>
      <c r="E77" s="56">
        <f t="shared" si="4"/>
        <v>0</v>
      </c>
    </row>
    <row r="78" spans="1:5" x14ac:dyDescent="0.3">
      <c r="A78" s="47">
        <v>53</v>
      </c>
      <c r="B78" s="46" t="s">
        <v>81</v>
      </c>
      <c r="C78" s="46">
        <v>2</v>
      </c>
      <c r="D78" s="77"/>
      <c r="E78" s="56">
        <f t="shared" si="4"/>
        <v>0</v>
      </c>
    </row>
    <row r="79" spans="1:5" x14ac:dyDescent="0.3">
      <c r="A79" s="47">
        <v>54</v>
      </c>
      <c r="B79" s="46" t="s">
        <v>79</v>
      </c>
      <c r="C79" s="46">
        <v>4</v>
      </c>
      <c r="D79" s="77"/>
      <c r="E79" s="56">
        <f t="shared" si="4"/>
        <v>0</v>
      </c>
    </row>
    <row r="80" spans="1:5" x14ac:dyDescent="0.3">
      <c r="A80" s="47">
        <v>211</v>
      </c>
      <c r="B80" s="46" t="s">
        <v>69</v>
      </c>
      <c r="C80" s="46">
        <v>1</v>
      </c>
      <c r="D80" s="77"/>
      <c r="E80" s="56">
        <f t="shared" si="4"/>
        <v>0</v>
      </c>
    </row>
    <row r="81" spans="1:5" x14ac:dyDescent="0.3">
      <c r="A81" s="47">
        <v>3</v>
      </c>
      <c r="B81" s="46" t="s">
        <v>77</v>
      </c>
      <c r="C81" s="46">
        <v>4</v>
      </c>
      <c r="D81" s="77"/>
      <c r="E81" s="56">
        <f t="shared" si="4"/>
        <v>0</v>
      </c>
    </row>
    <row r="82" spans="1:5" x14ac:dyDescent="0.3">
      <c r="A82" s="47">
        <v>46</v>
      </c>
      <c r="B82" s="46" t="s">
        <v>82</v>
      </c>
      <c r="C82" s="46">
        <v>1</v>
      </c>
      <c r="D82" s="77"/>
      <c r="E82" s="56">
        <f t="shared" si="4"/>
        <v>0</v>
      </c>
    </row>
    <row r="83" spans="1:5" x14ac:dyDescent="0.3">
      <c r="A83" s="47">
        <v>215</v>
      </c>
      <c r="B83" s="46" t="s">
        <v>67</v>
      </c>
      <c r="C83" s="46">
        <v>1</v>
      </c>
      <c r="D83" s="77"/>
      <c r="E83" s="56">
        <f t="shared" si="4"/>
        <v>0</v>
      </c>
    </row>
    <row r="84" spans="1:5" x14ac:dyDescent="0.3">
      <c r="A84" s="66" t="s">
        <v>89</v>
      </c>
      <c r="B84" s="62"/>
      <c r="C84" s="62"/>
      <c r="D84" s="62"/>
      <c r="E84" s="67"/>
    </row>
    <row r="85" spans="1:5" ht="43.2" x14ac:dyDescent="0.3">
      <c r="A85" s="33" t="s">
        <v>48</v>
      </c>
      <c r="B85" s="53" t="s">
        <v>49</v>
      </c>
      <c r="C85" s="54" t="s">
        <v>50</v>
      </c>
      <c r="D85" s="25" t="s">
        <v>51</v>
      </c>
      <c r="E85" s="55" t="s">
        <v>83</v>
      </c>
    </row>
    <row r="86" spans="1:5" x14ac:dyDescent="0.3">
      <c r="A86" s="33"/>
      <c r="B86" s="53"/>
      <c r="C86" s="54"/>
      <c r="D86" s="25" t="s">
        <v>52</v>
      </c>
      <c r="E86" s="55" t="s">
        <v>52</v>
      </c>
    </row>
    <row r="87" spans="1:5" x14ac:dyDescent="0.3">
      <c r="A87" s="47">
        <v>20</v>
      </c>
      <c r="B87" s="46" t="s">
        <v>53</v>
      </c>
      <c r="C87" s="46">
        <v>4</v>
      </c>
      <c r="D87" s="77"/>
      <c r="E87" s="56">
        <f>C87*D87*3</f>
        <v>0</v>
      </c>
    </row>
    <row r="88" spans="1:5" x14ac:dyDescent="0.3">
      <c r="A88" s="47" t="s">
        <v>54</v>
      </c>
      <c r="B88" s="46" t="s">
        <v>55</v>
      </c>
      <c r="C88" s="46">
        <v>4</v>
      </c>
      <c r="D88" s="77"/>
      <c r="E88" s="56">
        <f t="shared" ref="E88:E99" si="5">C88*D88*3</f>
        <v>0</v>
      </c>
    </row>
    <row r="89" spans="1:5" x14ac:dyDescent="0.3">
      <c r="A89" s="47" t="s">
        <v>56</v>
      </c>
      <c r="B89" s="46" t="s">
        <v>55</v>
      </c>
      <c r="C89" s="46">
        <v>2</v>
      </c>
      <c r="D89" s="77"/>
      <c r="E89" s="56">
        <f t="shared" si="5"/>
        <v>0</v>
      </c>
    </row>
    <row r="90" spans="1:5" x14ac:dyDescent="0.3">
      <c r="A90" s="47" t="s">
        <v>57</v>
      </c>
      <c r="B90" s="46" t="s">
        <v>55</v>
      </c>
      <c r="C90" s="46">
        <v>1</v>
      </c>
      <c r="D90" s="77"/>
      <c r="E90" s="56">
        <f t="shared" si="5"/>
        <v>0</v>
      </c>
    </row>
    <row r="91" spans="1:5" x14ac:dyDescent="0.3">
      <c r="A91" s="47">
        <v>25</v>
      </c>
      <c r="B91" s="46" t="s">
        <v>58</v>
      </c>
      <c r="C91" s="46">
        <v>2</v>
      </c>
      <c r="D91" s="77"/>
      <c r="E91" s="56">
        <f t="shared" si="5"/>
        <v>0</v>
      </c>
    </row>
    <row r="92" spans="1:5" x14ac:dyDescent="0.3">
      <c r="A92" s="47" t="s">
        <v>59</v>
      </c>
      <c r="B92" s="46" t="s">
        <v>60</v>
      </c>
      <c r="C92" s="46">
        <v>2</v>
      </c>
      <c r="D92" s="77"/>
      <c r="E92" s="56">
        <f t="shared" si="5"/>
        <v>0</v>
      </c>
    </row>
    <row r="93" spans="1:5" x14ac:dyDescent="0.3">
      <c r="A93" s="47">
        <v>26</v>
      </c>
      <c r="B93" s="46" t="s">
        <v>61</v>
      </c>
      <c r="C93" s="46">
        <v>2</v>
      </c>
      <c r="D93" s="77"/>
      <c r="E93" s="56">
        <f t="shared" si="5"/>
        <v>0</v>
      </c>
    </row>
    <row r="94" spans="1:5" x14ac:dyDescent="0.3">
      <c r="A94" s="47" t="s">
        <v>62</v>
      </c>
      <c r="B94" s="46" t="s">
        <v>61</v>
      </c>
      <c r="C94" s="46">
        <v>1</v>
      </c>
      <c r="D94" s="77"/>
      <c r="E94" s="56">
        <f t="shared" si="5"/>
        <v>0</v>
      </c>
    </row>
    <row r="95" spans="1:5" x14ac:dyDescent="0.3">
      <c r="A95" s="47">
        <v>45</v>
      </c>
      <c r="B95" s="46" t="s">
        <v>63</v>
      </c>
      <c r="C95" s="46">
        <v>16</v>
      </c>
      <c r="D95" s="77"/>
      <c r="E95" s="56">
        <f t="shared" si="5"/>
        <v>0</v>
      </c>
    </row>
    <row r="96" spans="1:5" x14ac:dyDescent="0.3">
      <c r="A96" s="47">
        <v>50</v>
      </c>
      <c r="B96" s="46" t="s">
        <v>64</v>
      </c>
      <c r="C96" s="46">
        <v>2</v>
      </c>
      <c r="D96" s="77"/>
      <c r="E96" s="56">
        <f t="shared" si="5"/>
        <v>0</v>
      </c>
    </row>
    <row r="97" spans="1:5" x14ac:dyDescent="0.3">
      <c r="A97" s="47">
        <v>210</v>
      </c>
      <c r="B97" s="46" t="s">
        <v>69</v>
      </c>
      <c r="C97" s="46">
        <v>1</v>
      </c>
      <c r="D97" s="77"/>
      <c r="E97" s="56">
        <f t="shared" si="5"/>
        <v>0</v>
      </c>
    </row>
    <row r="98" spans="1:5" x14ac:dyDescent="0.3">
      <c r="A98" s="47">
        <v>211</v>
      </c>
      <c r="B98" s="46" t="s">
        <v>66</v>
      </c>
      <c r="C98" s="46">
        <v>1</v>
      </c>
      <c r="D98" s="77"/>
      <c r="E98" s="56">
        <f t="shared" si="5"/>
        <v>0</v>
      </c>
    </row>
    <row r="99" spans="1:5" x14ac:dyDescent="0.3">
      <c r="A99" s="47">
        <v>215</v>
      </c>
      <c r="B99" s="46" t="s">
        <v>67</v>
      </c>
      <c r="C99" s="46">
        <v>1</v>
      </c>
      <c r="D99" s="77"/>
      <c r="E99" s="56">
        <f t="shared" si="5"/>
        <v>0</v>
      </c>
    </row>
    <row r="100" spans="1:5" x14ac:dyDescent="0.3">
      <c r="A100" s="68" t="s">
        <v>90</v>
      </c>
      <c r="B100" s="63"/>
      <c r="C100" s="63"/>
      <c r="D100" s="63"/>
      <c r="E100" s="69"/>
    </row>
    <row r="101" spans="1:5" ht="43.2" x14ac:dyDescent="0.3">
      <c r="A101" s="33" t="s">
        <v>48</v>
      </c>
      <c r="B101" s="53" t="s">
        <v>49</v>
      </c>
      <c r="C101" s="54" t="s">
        <v>50</v>
      </c>
      <c r="D101" s="25" t="s">
        <v>51</v>
      </c>
      <c r="E101" s="55" t="s">
        <v>83</v>
      </c>
    </row>
    <row r="102" spans="1:5" x14ac:dyDescent="0.3">
      <c r="A102" s="33"/>
      <c r="B102" s="53"/>
      <c r="C102" s="54"/>
      <c r="D102" s="25" t="s">
        <v>52</v>
      </c>
      <c r="E102" s="55" t="s">
        <v>52</v>
      </c>
    </row>
    <row r="103" spans="1:5" x14ac:dyDescent="0.3">
      <c r="A103" s="47">
        <v>20</v>
      </c>
      <c r="B103" s="46" t="s">
        <v>53</v>
      </c>
      <c r="C103" s="46">
        <v>4</v>
      </c>
      <c r="D103" s="77"/>
      <c r="E103" s="56">
        <f>C103*D103*3</f>
        <v>0</v>
      </c>
    </row>
    <row r="104" spans="1:5" x14ac:dyDescent="0.3">
      <c r="A104" s="47" t="s">
        <v>54</v>
      </c>
      <c r="B104" s="46" t="s">
        <v>55</v>
      </c>
      <c r="C104" s="46">
        <v>4</v>
      </c>
      <c r="D104" s="77"/>
      <c r="E104" s="56">
        <f t="shared" ref="E104:E115" si="6">C104*D104*3</f>
        <v>0</v>
      </c>
    </row>
    <row r="105" spans="1:5" x14ac:dyDescent="0.3">
      <c r="A105" s="47" t="s">
        <v>56</v>
      </c>
      <c r="B105" s="46" t="s">
        <v>55</v>
      </c>
      <c r="C105" s="46">
        <v>2</v>
      </c>
      <c r="D105" s="77"/>
      <c r="E105" s="56">
        <f t="shared" si="6"/>
        <v>0</v>
      </c>
    </row>
    <row r="106" spans="1:5" x14ac:dyDescent="0.3">
      <c r="A106" s="47" t="s">
        <v>57</v>
      </c>
      <c r="B106" s="46" t="s">
        <v>55</v>
      </c>
      <c r="C106" s="46">
        <v>1</v>
      </c>
      <c r="D106" s="77"/>
      <c r="E106" s="56">
        <f t="shared" si="6"/>
        <v>0</v>
      </c>
    </row>
    <row r="107" spans="1:5" x14ac:dyDescent="0.3">
      <c r="A107" s="47">
        <v>25</v>
      </c>
      <c r="B107" s="46" t="s">
        <v>58</v>
      </c>
      <c r="C107" s="46">
        <v>2</v>
      </c>
      <c r="D107" s="77"/>
      <c r="E107" s="56">
        <f t="shared" si="6"/>
        <v>0</v>
      </c>
    </row>
    <row r="108" spans="1:5" x14ac:dyDescent="0.3">
      <c r="A108" s="47" t="s">
        <v>59</v>
      </c>
      <c r="B108" s="46" t="s">
        <v>60</v>
      </c>
      <c r="C108" s="46">
        <v>2</v>
      </c>
      <c r="D108" s="77"/>
      <c r="E108" s="56">
        <f t="shared" si="6"/>
        <v>0</v>
      </c>
    </row>
    <row r="109" spans="1:5" x14ac:dyDescent="0.3">
      <c r="A109" s="47">
        <v>26</v>
      </c>
      <c r="B109" s="46" t="s">
        <v>61</v>
      </c>
      <c r="C109" s="46">
        <v>2</v>
      </c>
      <c r="D109" s="77"/>
      <c r="E109" s="56">
        <f t="shared" si="6"/>
        <v>0</v>
      </c>
    </row>
    <row r="110" spans="1:5" x14ac:dyDescent="0.3">
      <c r="A110" s="47" t="s">
        <v>62</v>
      </c>
      <c r="B110" s="46" t="s">
        <v>61</v>
      </c>
      <c r="C110" s="46">
        <v>1</v>
      </c>
      <c r="D110" s="77"/>
      <c r="E110" s="56">
        <f t="shared" si="6"/>
        <v>0</v>
      </c>
    </row>
    <row r="111" spans="1:5" x14ac:dyDescent="0.3">
      <c r="A111" s="47">
        <v>45</v>
      </c>
      <c r="B111" s="46" t="s">
        <v>63</v>
      </c>
      <c r="C111" s="46">
        <v>16</v>
      </c>
      <c r="D111" s="77"/>
      <c r="E111" s="56">
        <f t="shared" si="6"/>
        <v>0</v>
      </c>
    </row>
    <row r="112" spans="1:5" x14ac:dyDescent="0.3">
      <c r="A112" s="47">
        <v>50</v>
      </c>
      <c r="B112" s="46" t="s">
        <v>64</v>
      </c>
      <c r="C112" s="46">
        <v>2</v>
      </c>
      <c r="D112" s="77"/>
      <c r="E112" s="56">
        <f t="shared" si="6"/>
        <v>0</v>
      </c>
    </row>
    <row r="113" spans="1:5" x14ac:dyDescent="0.3">
      <c r="A113" s="47">
        <v>211</v>
      </c>
      <c r="B113" s="46" t="s">
        <v>65</v>
      </c>
      <c r="C113" s="46">
        <v>1</v>
      </c>
      <c r="D113" s="77"/>
      <c r="E113" s="56">
        <f t="shared" si="6"/>
        <v>0</v>
      </c>
    </row>
    <row r="114" spans="1:5" x14ac:dyDescent="0.3">
      <c r="A114" s="47">
        <v>212</v>
      </c>
      <c r="B114" s="46" t="s">
        <v>66</v>
      </c>
      <c r="C114" s="46">
        <v>1</v>
      </c>
      <c r="D114" s="77"/>
      <c r="E114" s="56">
        <f t="shared" si="6"/>
        <v>0</v>
      </c>
    </row>
    <row r="115" spans="1:5" x14ac:dyDescent="0.3">
      <c r="A115" s="47">
        <v>215</v>
      </c>
      <c r="B115" s="46" t="s">
        <v>67</v>
      </c>
      <c r="C115" s="46">
        <v>1</v>
      </c>
      <c r="D115" s="77"/>
      <c r="E115" s="56">
        <f t="shared" si="6"/>
        <v>0</v>
      </c>
    </row>
    <row r="116" spans="1:5" x14ac:dyDescent="0.3">
      <c r="A116" s="68" t="s">
        <v>91</v>
      </c>
      <c r="B116" s="63"/>
      <c r="C116" s="63"/>
      <c r="D116" s="63"/>
      <c r="E116" s="69"/>
    </row>
    <row r="117" spans="1:5" ht="43.2" x14ac:dyDescent="0.3">
      <c r="A117" s="33" t="s">
        <v>48</v>
      </c>
      <c r="B117" s="53" t="s">
        <v>49</v>
      </c>
      <c r="C117" s="54" t="s">
        <v>50</v>
      </c>
      <c r="D117" s="25" t="s">
        <v>51</v>
      </c>
      <c r="E117" s="55" t="s">
        <v>83</v>
      </c>
    </row>
    <row r="118" spans="1:5" x14ac:dyDescent="0.3">
      <c r="A118" s="33"/>
      <c r="B118" s="53"/>
      <c r="C118" s="54"/>
      <c r="D118" s="25" t="s">
        <v>52</v>
      </c>
      <c r="E118" s="55" t="s">
        <v>52</v>
      </c>
    </row>
    <row r="119" spans="1:5" x14ac:dyDescent="0.3">
      <c r="A119" s="47">
        <v>20</v>
      </c>
      <c r="B119" s="46" t="s">
        <v>53</v>
      </c>
      <c r="C119" s="46">
        <v>4</v>
      </c>
      <c r="D119" s="77"/>
      <c r="E119" s="56">
        <f>C119*D119*3</f>
        <v>0</v>
      </c>
    </row>
    <row r="120" spans="1:5" x14ac:dyDescent="0.3">
      <c r="A120" s="47" t="s">
        <v>54</v>
      </c>
      <c r="B120" s="46" t="s">
        <v>55</v>
      </c>
      <c r="C120" s="46">
        <v>4</v>
      </c>
      <c r="D120" s="77"/>
      <c r="E120" s="56">
        <f t="shared" ref="E120:E131" si="7">C120*D120*3</f>
        <v>0</v>
      </c>
    </row>
    <row r="121" spans="1:5" x14ac:dyDescent="0.3">
      <c r="A121" s="47" t="s">
        <v>56</v>
      </c>
      <c r="B121" s="46" t="s">
        <v>55</v>
      </c>
      <c r="C121" s="46">
        <v>2</v>
      </c>
      <c r="D121" s="77"/>
      <c r="E121" s="56">
        <f t="shared" si="7"/>
        <v>0</v>
      </c>
    </row>
    <row r="122" spans="1:5" x14ac:dyDescent="0.3">
      <c r="A122" s="47" t="s">
        <v>57</v>
      </c>
      <c r="B122" s="46" t="s">
        <v>55</v>
      </c>
      <c r="C122" s="46">
        <v>1</v>
      </c>
      <c r="D122" s="77"/>
      <c r="E122" s="56">
        <f t="shared" si="7"/>
        <v>0</v>
      </c>
    </row>
    <row r="123" spans="1:5" x14ac:dyDescent="0.3">
      <c r="A123" s="47">
        <v>25</v>
      </c>
      <c r="B123" s="46" t="s">
        <v>58</v>
      </c>
      <c r="C123" s="46">
        <v>2</v>
      </c>
      <c r="D123" s="77"/>
      <c r="E123" s="56">
        <f t="shared" si="7"/>
        <v>0</v>
      </c>
    </row>
    <row r="124" spans="1:5" x14ac:dyDescent="0.3">
      <c r="A124" s="47" t="s">
        <v>59</v>
      </c>
      <c r="B124" s="46" t="s">
        <v>60</v>
      </c>
      <c r="C124" s="46">
        <v>2</v>
      </c>
      <c r="D124" s="77"/>
      <c r="E124" s="56">
        <f t="shared" si="7"/>
        <v>0</v>
      </c>
    </row>
    <row r="125" spans="1:5" x14ac:dyDescent="0.3">
      <c r="A125" s="47">
        <v>26</v>
      </c>
      <c r="B125" s="46" t="s">
        <v>61</v>
      </c>
      <c r="C125" s="46">
        <v>2</v>
      </c>
      <c r="D125" s="77"/>
      <c r="E125" s="56">
        <f t="shared" si="7"/>
        <v>0</v>
      </c>
    </row>
    <row r="126" spans="1:5" x14ac:dyDescent="0.3">
      <c r="A126" s="47" t="s">
        <v>62</v>
      </c>
      <c r="B126" s="46" t="s">
        <v>61</v>
      </c>
      <c r="C126" s="46">
        <v>1</v>
      </c>
      <c r="D126" s="77"/>
      <c r="E126" s="56">
        <f t="shared" si="7"/>
        <v>0</v>
      </c>
    </row>
    <row r="127" spans="1:5" x14ac:dyDescent="0.3">
      <c r="A127" s="47">
        <v>45</v>
      </c>
      <c r="B127" s="46" t="s">
        <v>63</v>
      </c>
      <c r="C127" s="46">
        <v>16</v>
      </c>
      <c r="D127" s="77"/>
      <c r="E127" s="56">
        <f t="shared" si="7"/>
        <v>0</v>
      </c>
    </row>
    <row r="128" spans="1:5" x14ac:dyDescent="0.3">
      <c r="A128" s="47">
        <v>50</v>
      </c>
      <c r="B128" s="46" t="s">
        <v>64</v>
      </c>
      <c r="C128" s="46">
        <v>2</v>
      </c>
      <c r="D128" s="77"/>
      <c r="E128" s="56">
        <f t="shared" si="7"/>
        <v>0</v>
      </c>
    </row>
    <row r="129" spans="1:5" x14ac:dyDescent="0.3">
      <c r="A129" s="47">
        <v>211</v>
      </c>
      <c r="B129" s="46" t="s">
        <v>69</v>
      </c>
      <c r="C129" s="46">
        <v>1</v>
      </c>
      <c r="D129" s="77"/>
      <c r="E129" s="56">
        <f t="shared" si="7"/>
        <v>0</v>
      </c>
    </row>
    <row r="130" spans="1:5" x14ac:dyDescent="0.3">
      <c r="A130" s="47">
        <v>212</v>
      </c>
      <c r="B130" s="46" t="s">
        <v>66</v>
      </c>
      <c r="C130" s="46">
        <v>1</v>
      </c>
      <c r="D130" s="77"/>
      <c r="E130" s="56">
        <f t="shared" si="7"/>
        <v>0</v>
      </c>
    </row>
    <row r="131" spans="1:5" ht="15" thickBot="1" x14ac:dyDescent="0.35">
      <c r="A131" s="48">
        <v>215</v>
      </c>
      <c r="B131" s="49" t="s">
        <v>67</v>
      </c>
      <c r="C131" s="49">
        <v>1</v>
      </c>
      <c r="D131" s="79"/>
      <c r="E131" s="57">
        <f t="shared" si="7"/>
        <v>0</v>
      </c>
    </row>
    <row r="132" spans="1:5" ht="15" thickBot="1" x14ac:dyDescent="0.35"/>
    <row r="133" spans="1:5" ht="36" customHeight="1" thickBot="1" x14ac:dyDescent="0.35">
      <c r="A133" s="70" t="s">
        <v>92</v>
      </c>
      <c r="B133" s="71"/>
      <c r="C133" s="71"/>
      <c r="D133" s="72"/>
      <c r="E133" s="73">
        <f>SUM(E5:E17,E21:E33,E37:E51,E55:E67,E71:E83,E87:E99,E103:E115,E119:E131)</f>
        <v>0</v>
      </c>
    </row>
    <row r="138" spans="1:5" x14ac:dyDescent="0.3">
      <c r="A138" s="45" t="s">
        <v>40</v>
      </c>
      <c r="C138" t="s">
        <v>41</v>
      </c>
    </row>
    <row r="139" spans="1:5" x14ac:dyDescent="0.3">
      <c r="A139" s="45" t="s">
        <v>42</v>
      </c>
      <c r="C139" t="s">
        <v>43</v>
      </c>
    </row>
    <row r="140" spans="1:5" x14ac:dyDescent="0.3">
      <c r="C140" t="s">
        <v>44</v>
      </c>
    </row>
  </sheetData>
  <sheetProtection algorithmName="SHA-512" hashValue="HYt184XMv+VLUe7ItErWoj1ngIRnUPN0x3fhC+YuCKdFB7pvMH7A9yP+zO33wX1a8pIhXxQ443REk0TAMrG0xA==" saltValue="PO6xTagb3iYzk3Krsrrdvw==" spinCount="100000" sheet="1" objects="1" scenarios="1"/>
  <mergeCells count="34">
    <mergeCell ref="A1:E1"/>
    <mergeCell ref="A2:E2"/>
    <mergeCell ref="A18:E18"/>
    <mergeCell ref="A34:E34"/>
    <mergeCell ref="A52:E52"/>
    <mergeCell ref="B53:B54"/>
    <mergeCell ref="C53:C54"/>
    <mergeCell ref="A101:A102"/>
    <mergeCell ref="B101:B102"/>
    <mergeCell ref="C117:C118"/>
    <mergeCell ref="B117:B118"/>
    <mergeCell ref="A68:E68"/>
    <mergeCell ref="A84:E84"/>
    <mergeCell ref="A133:D133"/>
    <mergeCell ref="A117:A118"/>
    <mergeCell ref="A116:E116"/>
    <mergeCell ref="C101:C102"/>
    <mergeCell ref="A85:A86"/>
    <mergeCell ref="B85:B86"/>
    <mergeCell ref="C85:C86"/>
    <mergeCell ref="A100:E100"/>
    <mergeCell ref="A69:A70"/>
    <mergeCell ref="B69:B70"/>
    <mergeCell ref="C69:C70"/>
    <mergeCell ref="A53:A54"/>
    <mergeCell ref="A35:A36"/>
    <mergeCell ref="B35:B36"/>
    <mergeCell ref="C35:C36"/>
    <mergeCell ref="A3:A4"/>
    <mergeCell ref="B3:B4"/>
    <mergeCell ref="C3:C4"/>
    <mergeCell ref="A19:A20"/>
    <mergeCell ref="B19:B20"/>
    <mergeCell ref="C19:C20"/>
  </mergeCells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symulacja koszt 3 lata</vt:lpstr>
      <vt:lpstr>Cennik cześci i materiałów</vt:lpstr>
      <vt:lpstr>'Cennik cześci i materiałów'!Obszar_wydruku</vt:lpstr>
      <vt:lpstr>'symulacja koszt 3 lata'!Obszar_wydruku</vt:lpstr>
    </vt:vector>
  </TitlesOfParts>
  <Company>KGHM Polska Miedź S.A. o/COPI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Koncur Franciszek</dc:creator>
  <cp:lastModifiedBy>Dąbrowski Rafał</cp:lastModifiedBy>
  <cp:lastPrinted>2025-02-28T06:39:37Z</cp:lastPrinted>
  <dcterms:created xsi:type="dcterms:W3CDTF">2018-01-05T11:24:55Z</dcterms:created>
  <dcterms:modified xsi:type="dcterms:W3CDTF">2025-02-28T06:45:43Z</dcterms:modified>
</cp:coreProperties>
</file>